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G:\My Drive\R.I\Resultados\2021\4T21\Planilhas_Site\"/>
    </mc:Choice>
  </mc:AlternateContent>
  <xr:revisionPtr revIDLastSave="0" documentId="13_ncr:1_{C186F00C-FC0E-4EBF-8384-445565C17F0C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SQIA3 (DRE-IncomeStat)" sheetId="1" r:id="rId1"/>
    <sheet name="SQIA3 (BP-BalanceSheet)" sheetId="3" r:id="rId2"/>
    <sheet name="SQIA3 (DFC_CashFlow)" sheetId="4" r:id="rId3"/>
  </sheets>
  <externalReferences>
    <externalReference r:id="rId4"/>
  </externalReferences>
  <definedNames>
    <definedName name="OLE_LINK3" localSheetId="1">'SQIA3 (BP-BalanceSheet)'!$AE$20</definedName>
  </definedNames>
  <calcPr calcId="191029"/>
</workbook>
</file>

<file path=xl/calcChain.xml><?xml version="1.0" encoding="utf-8"?>
<calcChain xmlns="http://schemas.openxmlformats.org/spreadsheetml/2006/main">
  <c r="BA75" i="1" l="1"/>
  <c r="BA73" i="1"/>
  <c r="AP59" i="4" l="1"/>
  <c r="AP51" i="4"/>
  <c r="AZ74" i="4"/>
  <c r="BA64" i="1"/>
  <c r="BA61" i="1"/>
  <c r="BA62" i="1" s="1"/>
  <c r="BA60" i="1"/>
  <c r="BA59" i="1"/>
  <c r="BA58" i="1"/>
  <c r="BA57" i="1"/>
  <c r="BA56" i="1"/>
  <c r="BA55" i="1"/>
  <c r="BA54" i="1"/>
  <c r="BA53" i="1"/>
  <c r="BA52" i="1"/>
  <c r="BA51" i="1"/>
  <c r="BA65" i="1"/>
  <c r="BA68" i="1"/>
  <c r="BA67" i="1"/>
  <c r="BA69" i="1"/>
  <c r="BA74" i="1"/>
  <c r="BA76" i="1"/>
  <c r="BA50" i="1"/>
  <c r="BA48" i="1"/>
  <c r="BA46" i="1"/>
  <c r="BA44" i="1"/>
  <c r="BA42" i="1"/>
  <c r="BA40" i="1"/>
  <c r="BA38" i="1"/>
  <c r="BA36" i="1"/>
  <c r="BA34" i="1"/>
  <c r="BA5" i="1" l="1"/>
  <c r="BA6" i="1"/>
  <c r="BA8" i="1"/>
  <c r="BA9" i="1"/>
  <c r="BA12" i="1"/>
  <c r="BA13" i="1"/>
  <c r="BA15" i="1"/>
  <c r="BA16" i="1"/>
  <c r="BA25" i="1"/>
  <c r="BA26" i="1"/>
  <c r="BA29" i="1"/>
  <c r="BA31" i="1"/>
  <c r="BA32" i="1"/>
  <c r="BA43" i="1"/>
  <c r="BA45" i="1"/>
  <c r="BA47" i="1"/>
  <c r="BA49" i="1"/>
  <c r="AN55" i="3"/>
  <c r="AM55" i="3"/>
  <c r="AO55" i="4"/>
  <c r="AO72" i="4"/>
  <c r="AM72" i="4"/>
  <c r="AO41" i="3"/>
  <c r="AN4" i="1" l="1"/>
  <c r="BA4" i="1" s="1"/>
  <c r="AN7" i="1"/>
  <c r="BA7" i="1" s="1"/>
  <c r="AN11" i="1"/>
  <c r="AN14" i="1"/>
  <c r="BA14" i="1" s="1"/>
  <c r="AN19" i="1"/>
  <c r="BA19" i="1" s="1"/>
  <c r="AN20" i="1"/>
  <c r="BA20" i="1" s="1"/>
  <c r="AN22" i="1"/>
  <c r="BA22" i="1" s="1"/>
  <c r="AN23" i="1"/>
  <c r="BA23" i="1" s="1"/>
  <c r="AN24" i="1"/>
  <c r="BA24" i="1" s="1"/>
  <c r="AM27" i="1"/>
  <c r="BA27" i="1" s="1"/>
  <c r="AN27" i="1"/>
  <c r="AO53" i="3"/>
  <c r="AN55" i="4"/>
  <c r="AM55" i="4"/>
  <c r="AN18" i="1" l="1"/>
  <c r="BA18" i="1" s="1"/>
  <c r="BA11" i="1"/>
  <c r="AN3" i="1"/>
  <c r="BA3" i="1" s="1"/>
  <c r="AN17" i="1"/>
  <c r="BA17" i="1" s="1"/>
  <c r="AN21" i="1"/>
  <c r="BA21" i="1" s="1"/>
  <c r="AN10" i="1"/>
  <c r="BA10" i="1" s="1"/>
  <c r="AO54" i="3"/>
  <c r="AO52" i="3" s="1"/>
  <c r="AO55" i="3" s="1"/>
  <c r="AO19" i="4"/>
  <c r="AO4" i="4"/>
  <c r="AK64" i="1"/>
  <c r="AO36" i="4" l="1"/>
  <c r="AD48" i="3"/>
  <c r="AD41" i="3" s="1"/>
  <c r="AN30" i="1"/>
  <c r="AN41" i="1"/>
  <c r="BA41" i="1" s="1"/>
  <c r="AN39" i="1"/>
  <c r="BA39" i="1" s="1"/>
  <c r="AM65" i="1"/>
  <c r="AY64" i="1"/>
  <c r="AX64" i="1"/>
  <c r="AW64" i="1"/>
  <c r="AV64" i="1"/>
  <c r="AU64" i="1"/>
  <c r="AT64" i="1"/>
  <c r="AS64" i="1"/>
  <c r="AR64" i="1"/>
  <c r="AL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O74" i="4" l="1"/>
  <c r="AP74" i="4" s="1"/>
  <c r="AN28" i="1"/>
  <c r="BA28" i="1" s="1"/>
  <c r="BA30" i="1"/>
  <c r="AN37" i="1"/>
  <c r="AN35" i="1"/>
  <c r="AN33" i="1"/>
  <c r="BA33" i="1" s="1"/>
  <c r="AN36" i="1" l="1"/>
  <c r="BA35" i="1"/>
  <c r="AN38" i="1"/>
  <c r="BA37" i="1"/>
  <c r="AN65" i="1"/>
  <c r="BA66" i="1" s="1"/>
  <c r="AN4" i="4"/>
  <c r="AN19" i="4" l="1"/>
  <c r="AN36" i="4" s="1"/>
  <c r="AN72" i="4"/>
  <c r="AN74" i="4" l="1"/>
  <c r="AM19" i="4"/>
  <c r="AM4" i="4"/>
  <c r="AL72" i="4" l="1"/>
  <c r="E72" i="4"/>
  <c r="D72" i="4"/>
  <c r="C72" i="4"/>
  <c r="AL55" i="4"/>
  <c r="AK55" i="4"/>
  <c r="E55" i="4"/>
  <c r="D55" i="4"/>
  <c r="C55" i="4"/>
  <c r="AL19" i="4"/>
  <c r="E19" i="4"/>
  <c r="D19" i="4"/>
  <c r="C19" i="4"/>
  <c r="AZ64" i="1"/>
  <c r="AL4" i="4"/>
  <c r="AK4" i="4"/>
  <c r="E4" i="4"/>
  <c r="D4" i="4"/>
  <c r="C4" i="4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L52" i="3"/>
  <c r="AL55" i="3" s="1"/>
  <c r="AX66" i="1"/>
  <c r="AW66" i="1"/>
  <c r="C52" i="3" l="1"/>
  <c r="C55" i="3" s="1"/>
  <c r="G52" i="3"/>
  <c r="G55" i="3" s="1"/>
  <c r="G56" i="3" s="1"/>
  <c r="K52" i="3"/>
  <c r="K55" i="3" s="1"/>
  <c r="K56" i="3" s="1"/>
  <c r="O52" i="3"/>
  <c r="O55" i="3" s="1"/>
  <c r="O56" i="3" s="1"/>
  <c r="S52" i="3"/>
  <c r="S55" i="3" s="1"/>
  <c r="S56" i="3" s="1"/>
  <c r="W52" i="3"/>
  <c r="W55" i="3" s="1"/>
  <c r="W56" i="3" s="1"/>
  <c r="AA52" i="3"/>
  <c r="AA55" i="3" s="1"/>
  <c r="AA56" i="3" s="1"/>
  <c r="AE52" i="3"/>
  <c r="AE55" i="3" s="1"/>
  <c r="AE56" i="3" s="1"/>
  <c r="AI52" i="3"/>
  <c r="AI55" i="3" s="1"/>
  <c r="AI56" i="3" s="1"/>
  <c r="H52" i="3"/>
  <c r="H55" i="3" s="1"/>
  <c r="H56" i="3" s="1"/>
  <c r="D52" i="3"/>
  <c r="D55" i="3" s="1"/>
  <c r="L52" i="3"/>
  <c r="L55" i="3" s="1"/>
  <c r="L56" i="3" s="1"/>
  <c r="P52" i="3"/>
  <c r="P55" i="3" s="1"/>
  <c r="P56" i="3" s="1"/>
  <c r="T52" i="3"/>
  <c r="T55" i="3" s="1"/>
  <c r="T56" i="3" s="1"/>
  <c r="X52" i="3"/>
  <c r="X55" i="3" s="1"/>
  <c r="X56" i="3" s="1"/>
  <c r="AB52" i="3"/>
  <c r="AB55" i="3" s="1"/>
  <c r="AB56" i="3" s="1"/>
  <c r="AF52" i="3"/>
  <c r="AF55" i="3" s="1"/>
  <c r="AF56" i="3" s="1"/>
  <c r="AJ52" i="3"/>
  <c r="AJ55" i="3" s="1"/>
  <c r="AJ56" i="3" s="1"/>
  <c r="E36" i="4"/>
  <c r="E74" i="4" s="1"/>
  <c r="AL36" i="4"/>
  <c r="AL74" i="4" s="1"/>
  <c r="F52" i="3"/>
  <c r="F55" i="3" s="1"/>
  <c r="F56" i="3" s="1"/>
  <c r="J52" i="3"/>
  <c r="J55" i="3" s="1"/>
  <c r="J56" i="3" s="1"/>
  <c r="N52" i="3"/>
  <c r="N55" i="3" s="1"/>
  <c r="N56" i="3" s="1"/>
  <c r="R52" i="3"/>
  <c r="R55" i="3" s="1"/>
  <c r="R56" i="3" s="1"/>
  <c r="V52" i="3"/>
  <c r="V55" i="3" s="1"/>
  <c r="V56" i="3" s="1"/>
  <c r="Z52" i="3"/>
  <c r="Z55" i="3" s="1"/>
  <c r="Z56" i="3" s="1"/>
  <c r="AD52" i="3"/>
  <c r="AD55" i="3" s="1"/>
  <c r="AD56" i="3" s="1"/>
  <c r="AH52" i="3"/>
  <c r="AH55" i="3" s="1"/>
  <c r="AH56" i="3" s="1"/>
  <c r="C36" i="4"/>
  <c r="C74" i="4" s="1"/>
  <c r="E52" i="3"/>
  <c r="E55" i="3" s="1"/>
  <c r="I52" i="3"/>
  <c r="I55" i="3" s="1"/>
  <c r="I56" i="3" s="1"/>
  <c r="M52" i="3"/>
  <c r="M55" i="3" s="1"/>
  <c r="M56" i="3" s="1"/>
  <c r="Q52" i="3"/>
  <c r="Q55" i="3" s="1"/>
  <c r="Q56" i="3" s="1"/>
  <c r="U52" i="3"/>
  <c r="U55" i="3" s="1"/>
  <c r="U56" i="3" s="1"/>
  <c r="Y52" i="3"/>
  <c r="Y55" i="3" s="1"/>
  <c r="Y56" i="3" s="1"/>
  <c r="AC52" i="3"/>
  <c r="AC55" i="3" s="1"/>
  <c r="AC56" i="3" s="1"/>
  <c r="AG52" i="3"/>
  <c r="AG55" i="3" s="1"/>
  <c r="AG56" i="3" s="1"/>
  <c r="D36" i="4"/>
  <c r="D74" i="4" s="1"/>
  <c r="AK19" i="4"/>
  <c r="AK36" i="4" l="1"/>
  <c r="AK74" i="4" l="1"/>
  <c r="AY74" i="4" s="1"/>
  <c r="BA77" i="1" l="1"/>
  <c r="AO77" i="1"/>
  <c r="BA70" i="1" l="1"/>
  <c r="AM36" i="4"/>
  <c r="AM74" i="4" l="1"/>
</calcChain>
</file>

<file path=xl/sharedStrings.xml><?xml version="1.0" encoding="utf-8"?>
<sst xmlns="http://schemas.openxmlformats.org/spreadsheetml/2006/main" count="668" uniqueCount="474">
  <si>
    <t>(R$ mil)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</si>
  <si>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</si>
  <si>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</si>
  <si>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</si>
  <si>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</si>
  <si>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</si>
  <si>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</si>
  <si>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</si>
  <si>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</si>
  <si>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</si>
  <si>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</si>
  <si>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</si>
  <si>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</si>
  <si>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</si>
  <si>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</si>
  <si>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</si>
  <si>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</si>
  <si>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</si>
  <si>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</si>
  <si>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</si>
  <si>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</si>
  <si>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</si>
  <si>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</si>
  <si>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</si>
  <si>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</si>
  <si>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</si>
  <si>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</si>
  <si>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</si>
  <si>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</si>
  <si>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</si>
  <si>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</si>
  <si>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</si>
  <si>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</si>
  <si>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</si>
  <si>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</si>
  <si>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</si>
  <si>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</si>
  <si>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/>
  </si>
  <si>
    <t>(R$ '000)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</si>
  <si>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</si>
  <si>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</si>
  <si>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</si>
  <si>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</si>
  <si>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</si>
  <si>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</si>
  <si>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</si>
  <si>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</si>
  <si>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</si>
  <si>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</si>
  <si>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</si>
  <si>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</si>
  <si>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</si>
  <si>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</si>
  <si>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</si>
  <si>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</si>
  <si>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</si>
  <si>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</si>
  <si>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</si>
  <si>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</si>
  <si>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</si>
  <si>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</si>
  <si>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</si>
  <si>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</si>
  <si>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</si>
  <si>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</si>
  <si>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</si>
  <si>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</si>
  <si>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</si>
  <si>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</si>
  <si>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</si>
  <si>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</si>
  <si>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</si>
  <si>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</si>
  <si>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</si>
  <si>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</si>
  <si>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Receita bruta</t>
  </si>
  <si>
    <t>Gross Revenues</t>
  </si>
  <si>
    <t>Software</t>
  </si>
  <si>
    <t>Subscrição</t>
  </si>
  <si>
    <t>Subscription</t>
  </si>
  <si>
    <t>Implantação e Customização</t>
  </si>
  <si>
    <t>Implementation</t>
  </si>
  <si>
    <t>Serviços</t>
  </si>
  <si>
    <t>Services</t>
  </si>
  <si>
    <t>Outsourcing</t>
  </si>
  <si>
    <t>Consulting/Torq</t>
  </si>
  <si>
    <t>Impostos sobre vendas</t>
  </si>
  <si>
    <t>Sales taxes</t>
  </si>
  <si>
    <t>Receita líquida</t>
  </si>
  <si>
    <t>Net Revenues</t>
  </si>
  <si>
    <t>Recorrente</t>
  </si>
  <si>
    <t>Recurring</t>
  </si>
  <si>
    <t>Variável</t>
  </si>
  <si>
    <t>Variable</t>
  </si>
  <si>
    <t>% de recorrência</t>
  </si>
  <si>
    <t>% of Recurrence</t>
  </si>
  <si>
    <t>Custos</t>
  </si>
  <si>
    <t>Costs</t>
  </si>
  <si>
    <t>Lucro bruto</t>
  </si>
  <si>
    <t>Gross profit</t>
  </si>
  <si>
    <t>Margem bruta</t>
  </si>
  <si>
    <t>Gross margin</t>
  </si>
  <si>
    <t>Mg. bruta Software</t>
  </si>
  <si>
    <t>Software gross mg.</t>
  </si>
  <si>
    <t>Mg. bruta Serviços</t>
  </si>
  <si>
    <t>Services gross mg.</t>
  </si>
  <si>
    <t>Mg. bruta Outsourcing</t>
  </si>
  <si>
    <t>Outsourcing gross mg.</t>
  </si>
  <si>
    <t>Mg. Bruta Consulting/Torq</t>
  </si>
  <si>
    <t>Consulting/Torq gross mg.</t>
  </si>
  <si>
    <t>Despesas operacionais</t>
  </si>
  <si>
    <t>Expenses</t>
  </si>
  <si>
    <t>% da receita líquida</t>
  </si>
  <si>
    <t>% of net revenues</t>
  </si>
  <si>
    <t>Gerais e administrativas</t>
  </si>
  <si>
    <t>General/administrative</t>
  </si>
  <si>
    <t>Outras despesas</t>
  </si>
  <si>
    <t>Other expenses</t>
  </si>
  <si>
    <t>-</t>
  </si>
  <si>
    <t>Depreciação e amortização</t>
  </si>
  <si>
    <t>Depreciation/amort.</t>
  </si>
  <si>
    <t>Res. oper. antes do res. Financeiro</t>
  </si>
  <si>
    <t>EBIT</t>
  </si>
  <si>
    <t>Resultado financeiro</t>
  </si>
  <si>
    <t>Financial result</t>
  </si>
  <si>
    <t>Receitas financeiras</t>
  </si>
  <si>
    <t>Financial income</t>
  </si>
  <si>
    <t>Despesas financeiras</t>
  </si>
  <si>
    <t>Financial expenses</t>
  </si>
  <si>
    <t>Lucro antes do IR/CS</t>
  </si>
  <si>
    <t>EBT</t>
  </si>
  <si>
    <t>IR e CSLL</t>
  </si>
  <si>
    <t>Income tax/social contribution</t>
  </si>
  <si>
    <t>Corrente</t>
  </si>
  <si>
    <t>Current</t>
  </si>
  <si>
    <t>Diferido</t>
  </si>
  <si>
    <t>Deferred</t>
  </si>
  <si>
    <t>Resultado após o IR e CSLL</t>
  </si>
  <si>
    <t>Results after IT and SC</t>
  </si>
  <si>
    <t>Participação minoritária</t>
  </si>
  <si>
    <t>Minority interest</t>
  </si>
  <si>
    <t>Lucro líquido</t>
  </si>
  <si>
    <t>Net income</t>
  </si>
  <si>
    <t>Margem líquida</t>
  </si>
  <si>
    <t>Net margin</t>
  </si>
  <si>
    <t>EBITDA*</t>
  </si>
  <si>
    <t>EBITDA</t>
  </si>
  <si>
    <t>Margem EBITDA</t>
  </si>
  <si>
    <t>EBITDA margin</t>
  </si>
  <si>
    <t>(+) Despesas extraordinárias</t>
  </si>
  <si>
    <t>(+) Extraordinary expenses</t>
  </si>
  <si>
    <t>(+) Custos extraordinários</t>
  </si>
  <si>
    <t>(+) Extraordinary costs</t>
  </si>
  <si>
    <t>EBITDA ajustado</t>
  </si>
  <si>
    <t>Adjusted EBITDA</t>
  </si>
  <si>
    <t>Mg. EBITDA ajust.</t>
  </si>
  <si>
    <t>Adj. EBITDA Margin</t>
  </si>
  <si>
    <t>*Conforme Instrução CVM 527/12.</t>
  </si>
  <si>
    <t>(+) Extraordinary effects</t>
  </si>
  <si>
    <t>(+) Acquisitions amortization</t>
  </si>
  <si>
    <t>(+) Deferred income tax/Social cont.</t>
  </si>
  <si>
    <t>Adjusted Cash Earnings</t>
  </si>
  <si>
    <t xml:space="preserve">                                        (R$ mil)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</si>
  <si>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</si>
  <si>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</si>
  <si>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</si>
  <si>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</si>
  <si>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</si>
  <si>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</si>
  <si>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</si>
  <si>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</si>
  <si>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</si>
  <si>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</si>
  <si>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</si>
  <si>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</si>
  <si>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</si>
  <si>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</si>
  <si>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</si>
  <si>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</si>
  <si>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</si>
  <si>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</si>
  <si>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</si>
  <si>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</si>
  <si>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</si>
  <si>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</si>
  <si>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</si>
  <si>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</si>
  <si>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</si>
  <si>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</si>
  <si>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</si>
  <si>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</si>
  <si>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</si>
  <si>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</si>
  <si>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</si>
  <si>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</si>
  <si>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</si>
  <si>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</si>
  <si>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</si>
  <si>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</si>
  <si>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03.31.2012</t>
  </si>
  <si>
    <t>06.30.2012</t>
  </si>
  <si>
    <t>09.30.2012</t>
  </si>
  <si>
    <t>12.31.2012</t>
  </si>
  <si>
    <t>03.31.2013</t>
  </si>
  <si>
    <t>06.30.2013</t>
  </si>
  <si>
    <t>09.30.2013</t>
  </si>
  <si>
    <t>12.31.2013</t>
  </si>
  <si>
    <t>03.31.2014</t>
  </si>
  <si>
    <t>06.30.2014</t>
  </si>
  <si>
    <t>09.30.2014</t>
  </si>
  <si>
    <t>12.31.2014</t>
  </si>
  <si>
    <t>03.31.2015</t>
  </si>
  <si>
    <t>06.30.2015</t>
  </si>
  <si>
    <t>09.30.2015</t>
  </si>
  <si>
    <t>12.31.2015</t>
  </si>
  <si>
    <t>03.31.2016</t>
  </si>
  <si>
    <t>06.30.2016</t>
  </si>
  <si>
    <t>09.30.2016</t>
  </si>
  <si>
    <t>12.31.2016</t>
  </si>
  <si>
    <t>03.31.2017</t>
  </si>
  <si>
    <t>06.30.2017</t>
  </si>
  <si>
    <t>09.30.2017</t>
  </si>
  <si>
    <t>12.31.2017</t>
  </si>
  <si>
    <t>03.31.2018</t>
  </si>
  <si>
    <t>06.30.2018</t>
  </si>
  <si>
    <t>09.30.2018</t>
  </si>
  <si>
    <t>12.31.2018</t>
  </si>
  <si>
    <t>03.31.2019</t>
  </si>
  <si>
    <t>06.30.2019</t>
  </si>
  <si>
    <t>09.30.2019</t>
  </si>
  <si>
    <t>12.31.2019</t>
  </si>
  <si>
    <t>03.31.2020</t>
  </si>
  <si>
    <t>06.30.2020</t>
  </si>
  <si>
    <t>09.30.2020</t>
  </si>
  <si>
    <t>12.31.2020</t>
  </si>
  <si>
    <t>ATIVO</t>
  </si>
  <si>
    <t>ASSETS</t>
  </si>
  <si>
    <t>Circulante</t>
  </si>
  <si>
    <t>Caixa e equivalentes de caixa</t>
  </si>
  <si>
    <t>Cash and cash equivalents</t>
  </si>
  <si>
    <t>Trade receivables</t>
  </si>
  <si>
    <t>Despesas antecipadas</t>
  </si>
  <si>
    <t>Advanced expenses</t>
  </si>
  <si>
    <t>Impostos e contribuições a recuperar</t>
  </si>
  <si>
    <t xml:space="preserve">Taxes and contributions recoverable </t>
  </si>
  <si>
    <t>Contas a receber com partes relacionadas</t>
  </si>
  <si>
    <t xml:space="preserve">Related parties </t>
  </si>
  <si>
    <t>Outros créditos a receber</t>
  </si>
  <si>
    <t>Other receivables</t>
  </si>
  <si>
    <t>Imposto de renda e contrib. social diferidos</t>
  </si>
  <si>
    <t>Deferred income tax and social contrib.</t>
  </si>
  <si>
    <t>Não circulante</t>
  </si>
  <si>
    <t>Non-current</t>
  </si>
  <si>
    <t>Securities</t>
  </si>
  <si>
    <t>Taxes and contributions receivable</t>
  </si>
  <si>
    <t>Depósitos judiciais</t>
  </si>
  <si>
    <t>Deposits in court</t>
  </si>
  <si>
    <t xml:space="preserve">Imposto de renda e contrib. social diferidos </t>
  </si>
  <si>
    <t>Outros créditos</t>
  </si>
  <si>
    <t>Investimentos</t>
  </si>
  <si>
    <t xml:space="preserve">Investments </t>
  </si>
  <si>
    <t xml:space="preserve">                 -   </t>
  </si>
  <si>
    <t>Imobilizado</t>
  </si>
  <si>
    <t>Property and equipment</t>
  </si>
  <si>
    <t>Intangível</t>
  </si>
  <si>
    <t>Intangible assets</t>
  </si>
  <si>
    <t>PASSIVO E PATRIMÔNIO LÍQUIDO</t>
  </si>
  <si>
    <t>LIABILITIES AND EQUITY</t>
  </si>
  <si>
    <t>Empréstimos e financiamentos</t>
  </si>
  <si>
    <t>Borrowings</t>
  </si>
  <si>
    <t>Arrendamento mercantil</t>
  </si>
  <si>
    <t>Financial Lease</t>
  </si>
  <si>
    <t>Fornecedores e prestadores de serviços</t>
  </si>
  <si>
    <t>Trade payables</t>
  </si>
  <si>
    <t>Adiantamentos de clientes</t>
  </si>
  <si>
    <t>Advances from customers</t>
  </si>
  <si>
    <t>Obrigações trabalhistas</t>
  </si>
  <si>
    <t>Labor liabilities</t>
  </si>
  <si>
    <t>Lucros a distribuir</t>
  </si>
  <si>
    <t>Undistributed dividends</t>
  </si>
  <si>
    <t>Obrigações tributárias</t>
  </si>
  <si>
    <t>Tax liabilities</t>
  </si>
  <si>
    <t>Obrigações por aquisição de investimento</t>
  </si>
  <si>
    <t>Liabilities arising from invest. acquisition</t>
  </si>
  <si>
    <t>Imposto de renda e contribuição social a pagar</t>
  </si>
  <si>
    <t>Deferred Income tax and social contrib.</t>
  </si>
  <si>
    <t>Outras contas a pagar</t>
  </si>
  <si>
    <t xml:space="preserve">Other current liabilities </t>
  </si>
  <si>
    <t xml:space="preserve">Provisões para demandas judiciais </t>
  </si>
  <si>
    <t>Provisions for legal proceedings</t>
  </si>
  <si>
    <t>Other payables</t>
  </si>
  <si>
    <t>Patrimônio líquido</t>
  </si>
  <si>
    <t>Equity</t>
  </si>
  <si>
    <t>Capital social</t>
  </si>
  <si>
    <t>Share capital</t>
  </si>
  <si>
    <t>Ações em tesouraria</t>
  </si>
  <si>
    <t>Treasury shares</t>
  </si>
  <si>
    <t>Custos com emissões de ações</t>
  </si>
  <si>
    <t>Shares issue expenses</t>
  </si>
  <si>
    <t>Reserva de capital</t>
  </si>
  <si>
    <t>Capital reserve</t>
  </si>
  <si>
    <t>Reservas de lucros</t>
  </si>
  <si>
    <t>Earnings reserve</t>
  </si>
  <si>
    <t>Ajuste de avaliação patrimonial</t>
  </si>
  <si>
    <t>Equity valuation adjustment</t>
  </si>
  <si>
    <t>Total do Patrimônio líquido de controladores</t>
  </si>
  <si>
    <t>Total Equity of controlling shareholders</t>
  </si>
  <si>
    <t>Participação de não controladores</t>
  </si>
  <si>
    <t>Non-controlling interests</t>
  </si>
  <si>
    <t>Dívida bruta</t>
  </si>
  <si>
    <t>Gross debt</t>
  </si>
  <si>
    <t>Empréstimos e financiamentos (PC + PNC)</t>
  </si>
  <si>
    <t>Obrigações por aquisição de investimento (PC + PNC)</t>
  </si>
  <si>
    <t>Dívida (caixa) líquida</t>
  </si>
  <si>
    <t>Net debt (cash) position</t>
  </si>
  <si>
    <t>Dívida líquida/EBITDA ajustado LTM</t>
  </si>
  <si>
    <t>Net debt/Adj. EBITDA LTM</t>
  </si>
  <si>
    <t>NA</t>
  </si>
  <si>
    <t>Lucro líquido (prejuízo) do período</t>
  </si>
  <si>
    <t>Net (profit) loss for the year</t>
  </si>
  <si>
    <t xml:space="preserve">Itens que não afetam o caixa </t>
  </si>
  <si>
    <t xml:space="preserve">Items not affecting cash </t>
  </si>
  <si>
    <t>Equivalência patrimonial</t>
  </si>
  <si>
    <t>Equity in the results of subsidiaries</t>
  </si>
  <si>
    <t xml:space="preserve">Depreciação e amortização </t>
  </si>
  <si>
    <t xml:space="preserve">Depreciation and amortization </t>
  </si>
  <si>
    <t>Programa de remuneração em ações</t>
  </si>
  <si>
    <t>Share-based compensation plan</t>
  </si>
  <si>
    <t>Depreciação e amortização por aquisição de empresa</t>
  </si>
  <si>
    <t>D&amp;A due to acquisition of company</t>
  </si>
  <si>
    <t>Resultado na baixa de imobilizado</t>
  </si>
  <si>
    <t>Result on write-offs</t>
  </si>
  <si>
    <t>Perda estimada com créditos de liquidação duvidosa</t>
  </si>
  <si>
    <t>Estimated losses with doubtful accounts</t>
  </si>
  <si>
    <t>Provisão para demandas judiciais, líquida</t>
  </si>
  <si>
    <t>Provision for legal claims</t>
  </si>
  <si>
    <t>Provisão para bônus e participação nos resultados</t>
  </si>
  <si>
    <t>Provision for bonuses and profit sharing</t>
  </si>
  <si>
    <t>Juros e ajuste a valor presente incorridos</t>
  </si>
  <si>
    <t>Interest and present value adjustments incurred</t>
  </si>
  <si>
    <t xml:space="preserve">Provisão de imposto de renda e contribuição social </t>
  </si>
  <si>
    <t>Provision for income tax and social contribution</t>
  </si>
  <si>
    <t>Imposto de renda e contr. social diferidos por aquisição de empresa</t>
  </si>
  <si>
    <t>Deferred income tax and social contribution on company acquisition</t>
  </si>
  <si>
    <t>Impairment de ágio</t>
  </si>
  <si>
    <t>Goodwill impairment</t>
  </si>
  <si>
    <t xml:space="preserve">Despesas com emissão de ações, de exercício anterior </t>
  </si>
  <si>
    <t>Share issuance expenses</t>
  </si>
  <si>
    <t>Ajustes de exercícios anteriores</t>
  </si>
  <si>
    <t>Adjustments relating to prior years</t>
  </si>
  <si>
    <t>Variação nas contas de ativos e passivos operacionais</t>
  </si>
  <si>
    <t xml:space="preserve">Changes in assets and liabilities </t>
  </si>
  <si>
    <t xml:space="preserve">Contas a receber </t>
  </si>
  <si>
    <t xml:space="preserve">Trade receivables </t>
  </si>
  <si>
    <t>Judicial deposits</t>
  </si>
  <si>
    <t xml:space="preserve">Impostos e contribuições a recuperar </t>
  </si>
  <si>
    <t>Taxes and contributions recoverable</t>
  </si>
  <si>
    <t xml:space="preserve">Outros créditos a receber </t>
  </si>
  <si>
    <t xml:space="preserve">Other receivables </t>
  </si>
  <si>
    <t xml:space="preserve">Obrigações tributárias </t>
  </si>
  <si>
    <t xml:space="preserve">Tax liabilities </t>
  </si>
  <si>
    <t>Demandas judiciais pagas</t>
  </si>
  <si>
    <t>Legal claims paid</t>
  </si>
  <si>
    <t xml:space="preserve">Adiantamentos de clientes </t>
  </si>
  <si>
    <t>Advancements</t>
  </si>
  <si>
    <t>Recebimentos (pagamento) de partes relacionadas</t>
  </si>
  <si>
    <t>Receipts (payment) from related parties</t>
  </si>
  <si>
    <t>Juros pagos</t>
  </si>
  <si>
    <t>Interest on loans paid</t>
  </si>
  <si>
    <t>Dividendos a pagar</t>
  </si>
  <si>
    <t>Dividends distributed</t>
  </si>
  <si>
    <t>Provisões para demandas judiciais</t>
  </si>
  <si>
    <t>Provisions for contingencies</t>
  </si>
  <si>
    <t>Imposto de renda e contribuição social pagos</t>
  </si>
  <si>
    <t>Income tax and social contribution paid</t>
  </si>
  <si>
    <t>Liabilities arising from investment acquisition</t>
  </si>
  <si>
    <t>Contigências por aquisição de empresas</t>
  </si>
  <si>
    <t>Legal demands from the acquisition of companies</t>
  </si>
  <si>
    <t>CAIXA LÍQUIDO GERADO PELAS (APLICADO NAS) OPERAÇÕES</t>
  </si>
  <si>
    <t>NET CASH INFLOW (OUTFLOW) FROM OPERATING ACTIVITIES</t>
  </si>
  <si>
    <t xml:space="preserve">Aquisição de imobilizado e intangível </t>
  </si>
  <si>
    <t>Acquisition of Property, Plant and Equipment and Intangible Assets</t>
  </si>
  <si>
    <t>Imobilizado e intangível proveniente de aquisição de empresa</t>
  </si>
  <si>
    <t>Acquisitions of prop./equip. and intangibles due to acquisitions</t>
  </si>
  <si>
    <t>Aquisição de empresas, líquido do caixa adquirido</t>
  </si>
  <si>
    <t>Acquisition of companies, net of cash acquired</t>
  </si>
  <si>
    <t>Caixa e equivalentes de caixa de empresas adquiridas</t>
  </si>
  <si>
    <t>Cash and cash equivalents from acquired companies</t>
  </si>
  <si>
    <t>Valor da marca na aquisição de investimento</t>
  </si>
  <si>
    <t>Value of the brand acquired through investment</t>
  </si>
  <si>
    <t>Valor da carteira de clientes na aquisição de investimentos</t>
  </si>
  <si>
    <t>Value of the customer portfolio acquired through investment</t>
  </si>
  <si>
    <t>Valor do Software</t>
  </si>
  <si>
    <t>Value of the software</t>
  </si>
  <si>
    <t>Valor do acordo de não competição na aquisição de investimento</t>
  </si>
  <si>
    <t>Value of non-competition agreements</t>
  </si>
  <si>
    <t>Ágio na aquisição de investimentos e outros</t>
  </si>
  <si>
    <t>Goodwill on the acquisition of investments and others</t>
  </si>
  <si>
    <t>Aumento de obrigações por aquisição</t>
  </si>
  <si>
    <t>Increase in liabilities arising from investment acquisitions</t>
  </si>
  <si>
    <t>Amortização de obrigações por aquisição de investimento</t>
  </si>
  <si>
    <t>Amortization of liabilities arising from investment acquisition</t>
  </si>
  <si>
    <t>Resgate (aplicação) em títulos e valores mobiliários</t>
  </si>
  <si>
    <t>Investment in securities</t>
  </si>
  <si>
    <t>Resultado líquido na alienação de bens</t>
  </si>
  <si>
    <t>Result on disposal of assets, net</t>
  </si>
  <si>
    <t>Prêmio por diluição de participação de minoritários</t>
  </si>
  <si>
    <t>Premium for dilution of minority interests</t>
  </si>
  <si>
    <t>Variação da participação dos minoritários</t>
  </si>
  <si>
    <t>Variation in minority interests</t>
  </si>
  <si>
    <t>Prêmio por aquisição de ações em tesouraria de investida</t>
  </si>
  <si>
    <t>Premium for acquisition of shares held in treasury of investee</t>
  </si>
  <si>
    <t>CAIXA LÍQUIDO APLICADO NAS (GERADO PELAS) ATIVIDADES DE INVESTIMENTO</t>
  </si>
  <si>
    <t>NET CASH INFLOW (OUTFLOW) FROM INVESTING ACTIVITIES</t>
  </si>
  <si>
    <t>Pagamento de remuneração em ações</t>
  </si>
  <si>
    <t>Share-based remuneration</t>
  </si>
  <si>
    <t>Alienação de ações em tesouraria</t>
  </si>
  <si>
    <t>Treasury shares sold</t>
  </si>
  <si>
    <t>Aquisição de ações para manutenção em tesouraria</t>
  </si>
  <si>
    <t>Repurchase of shares to be held in treasury</t>
  </si>
  <si>
    <t>Distribuição de Juros sobre capital próprio</t>
  </si>
  <si>
    <t>Distribution of interest on capital</t>
  </si>
  <si>
    <t>Distribuição de JSCP de exercícios anteriores</t>
  </si>
  <si>
    <t>Distribution of IOC relating to prior years</t>
  </si>
  <si>
    <t>Dividendos pagos</t>
  </si>
  <si>
    <t>Payment of dividends</t>
  </si>
  <si>
    <t>Pagamento de empréstimos</t>
  </si>
  <si>
    <t>Amortization of loans and financing</t>
  </si>
  <si>
    <t>Pagamento de arrendamentos</t>
  </si>
  <si>
    <t>Amortization of leasings</t>
  </si>
  <si>
    <t xml:space="preserve">Captação de empréstimos e financiamentos </t>
  </si>
  <si>
    <t>Loan and financing</t>
  </si>
  <si>
    <t>Distribuição de dividendos por controlada</t>
  </si>
  <si>
    <t>Dividends distributed by subsidiary</t>
  </si>
  <si>
    <t xml:space="preserve">Aumento de obrigações por aquisição de investimento </t>
  </si>
  <si>
    <t xml:space="preserve">Increase in liabilities arising from investment acquisition </t>
  </si>
  <si>
    <t xml:space="preserve">Amortização de obrigações por aquisição de investimento </t>
  </si>
  <si>
    <t xml:space="preserve">Amortization of liabilities arising from investment acquisition </t>
  </si>
  <si>
    <t>Aumento de capital</t>
  </si>
  <si>
    <t>Capital increase</t>
  </si>
  <si>
    <t>Recompra de stock options</t>
  </si>
  <si>
    <t>Repurchase of stock options</t>
  </si>
  <si>
    <t>Despesas líquidas com emissão de ações</t>
  </si>
  <si>
    <t>Share issuance expenses, net</t>
  </si>
  <si>
    <t>Pagamento antecipado stock options</t>
  </si>
  <si>
    <t>Payment of stock options</t>
  </si>
  <si>
    <t>CAIXA LÍQUIDO GERADO PELAS (APLICADO NAS) ATIVIDADES DE FINANCIAMENTO</t>
  </si>
  <si>
    <t>NET CASH INFLOW (OUTFLOW) FROM FINANCING ACTIVITIES</t>
  </si>
  <si>
    <t>AUMENTO (REDUÇÃO) DE CAIXA E EQUIVALENTES DE CAIXA</t>
  </si>
  <si>
    <t>INCREASE IN CASH AND CASH EQUIVALENTS</t>
  </si>
  <si>
    <t>1T21</t>
  </si>
  <si>
    <t>1Q21</t>
  </si>
  <si>
    <t>03.31.2021</t>
  </si>
  <si>
    <t>31.03.2021</t>
  </si>
  <si>
    <t>2T21</t>
  </si>
  <si>
    <t>2Q21</t>
  </si>
  <si>
    <t>30.06.2021</t>
  </si>
  <si>
    <t>06.30.2021</t>
  </si>
  <si>
    <t xml:space="preserve"> Efeitos extraordinários</t>
  </si>
  <si>
    <t xml:space="preserve">Amortização de intangível (aquisições) </t>
  </si>
  <si>
    <t>Imposto diferido (ágio das aquisições)</t>
  </si>
  <si>
    <t>Lucro líquido ajustado pelo benefício fiscal do ágio</t>
  </si>
  <si>
    <t>D&amp;A Total (Custo + Despesa)</t>
  </si>
  <si>
    <t>3T21</t>
  </si>
  <si>
    <t>3Q21</t>
  </si>
  <si>
    <t>30.09.2021</t>
  </si>
  <si>
    <t>09.30.2021</t>
  </si>
  <si>
    <t>4T21</t>
  </si>
  <si>
    <t>4Q21</t>
  </si>
  <si>
    <t>12.31.2021</t>
  </si>
  <si>
    <t>31.12.2021</t>
  </si>
  <si>
    <t>Títulos e valores mobiliários</t>
  </si>
  <si>
    <t>Aplicações financeiras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</si>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</sst>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;\(#,##0\);\-"/>
    <numFmt numFmtId="166" formatCode="0.0%"/>
    <numFmt numFmtId="167" formatCode="#,##0;\(#,##0\)"/>
    <numFmt numFmtId="168" formatCode="0.0"/>
    <numFmt numFmtId="169" formatCode="_-* #,##0_-;\-* #,##0_-;_-* &quot;-&quot;??_-;_-@"/>
    <numFmt numFmtId="170" formatCode="_-* #,##0_-;\(#,##0\);_-* &quot;-&quot;_-;_-@"/>
    <numFmt numFmtId="171" formatCode="0.0\x"/>
    <numFmt numFmtId="172" formatCode="&quot;$&quot;#,##0;[Red]\-&quot;$&quot;#,##0"/>
  </numFmts>
  <fonts count="43" x14ac:knownFonts="1">
    <font>
      <sz val="11"/>
      <color theme="1"/>
      <name val="Arial"/>
    </font>
    <font>
      <sz val="10"/>
      <color theme="0"/>
      <name val="Rubik"/>
    </font>
    <font>
      <i/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color theme="1"/>
      <name val="Rubik"/>
    </font>
    <font>
      <b/>
      <i/>
      <sz val="10"/>
      <color theme="1"/>
      <name val="Rubik"/>
    </font>
    <font>
      <i/>
      <sz val="10"/>
      <color theme="1"/>
      <name val="Rubik"/>
    </font>
    <font>
      <b/>
      <i/>
      <sz val="10"/>
      <color rgb="FF7F7F7F"/>
      <name val="Rubik"/>
    </font>
    <font>
      <i/>
      <sz val="10"/>
      <color rgb="FF7F7F7F"/>
      <name val="Rubik"/>
    </font>
    <font>
      <sz val="11"/>
      <color theme="1"/>
      <name val="Calibri"/>
      <family val="2"/>
    </font>
    <font>
      <b/>
      <i/>
      <sz val="10"/>
      <color theme="0"/>
      <name val="Rubik"/>
    </font>
    <font>
      <b/>
      <sz val="10"/>
      <color rgb="FF000000"/>
      <name val="Rubik"/>
    </font>
    <font>
      <b/>
      <u/>
      <sz val="10"/>
      <color rgb="FF000000"/>
      <name val="Rubik"/>
    </font>
    <font>
      <b/>
      <i/>
      <u/>
      <sz val="10"/>
      <color theme="1"/>
      <name val="Rubik"/>
    </font>
    <font>
      <b/>
      <u/>
      <sz val="10"/>
      <color rgb="FF000000"/>
      <name val="Rubik"/>
    </font>
    <font>
      <b/>
      <u/>
      <sz val="10"/>
      <color rgb="FF000000"/>
      <name val="Rubik"/>
    </font>
    <font>
      <b/>
      <u/>
      <sz val="10"/>
      <color rgb="FF000000"/>
      <name val="Rubik"/>
    </font>
    <font>
      <b/>
      <u/>
      <sz val="10"/>
      <color rgb="FF000000"/>
      <name val="Rubik"/>
    </font>
    <font>
      <sz val="10"/>
      <color rgb="FF000000"/>
      <name val="Rubik"/>
    </font>
    <font>
      <b/>
      <u/>
      <sz val="10"/>
      <color rgb="FF000000"/>
      <name val="Rubik"/>
    </font>
    <font>
      <b/>
      <i/>
      <u/>
      <sz val="10"/>
      <color theme="1"/>
      <name val="Rubik"/>
    </font>
    <font>
      <b/>
      <u/>
      <sz val="10"/>
      <color rgb="FF000000"/>
      <name val="Rubik"/>
    </font>
    <font>
      <b/>
      <u/>
      <sz val="10"/>
      <color rgb="FF000000"/>
      <name val="Rubik"/>
    </font>
    <font>
      <b/>
      <u/>
      <sz val="10"/>
      <color rgb="FF000000"/>
      <name val="Rubik"/>
    </font>
    <font>
      <i/>
      <sz val="10"/>
      <color rgb="FF000000"/>
      <name val="Rubik"/>
    </font>
    <font>
      <u/>
      <sz val="10"/>
      <color rgb="FF000000"/>
      <name val="Rubik"/>
    </font>
    <font>
      <i/>
      <u/>
      <sz val="10"/>
      <color theme="1"/>
      <name val="Rubik"/>
    </font>
    <font>
      <sz val="8"/>
      <color theme="1"/>
      <name val="Rubik"/>
    </font>
    <font>
      <sz val="11"/>
      <color theme="1"/>
      <name val="Rubik"/>
    </font>
    <font>
      <b/>
      <i/>
      <sz val="10"/>
      <color rgb="FF000000"/>
      <name val="Rubik"/>
    </font>
    <font>
      <b/>
      <u/>
      <sz val="10"/>
      <color theme="1"/>
      <name val="Rubik"/>
    </font>
    <font>
      <b/>
      <i/>
      <u/>
      <sz val="10"/>
      <color theme="1"/>
      <name val="Rubik"/>
    </font>
    <font>
      <b/>
      <u/>
      <sz val="10"/>
      <color theme="1"/>
      <name val="Rubik"/>
    </font>
    <font>
      <b/>
      <u/>
      <sz val="10"/>
      <color theme="1"/>
      <name val="Rubik"/>
    </font>
    <font>
      <b/>
      <u/>
      <sz val="10"/>
      <color theme="1"/>
      <name val="Rubik"/>
    </font>
    <font>
      <b/>
      <i/>
      <u/>
      <sz val="10"/>
      <color theme="1"/>
      <name val="Rubik"/>
    </font>
    <font>
      <b/>
      <u/>
      <sz val="10"/>
      <color theme="1"/>
      <name val="Rubik"/>
    </font>
    <font>
      <b/>
      <u/>
      <sz val="10"/>
      <color theme="1"/>
      <name val="Rubik"/>
    </font>
    <font>
      <b/>
      <u/>
      <sz val="10"/>
      <color theme="1"/>
      <name val="Rubik"/>
    </font>
    <font>
      <b/>
      <u/>
      <sz val="10"/>
      <color theme="1"/>
      <name val="Rubik"/>
    </font>
    <font>
      <sz val="8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A4616"/>
        <bgColor rgb="FFFA4616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0.14999847407452621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30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4" borderId="1" xfId="0" applyNumberFormat="1" applyFont="1" applyFill="1" applyBorder="1"/>
    <xf numFmtId="164" fontId="6" fillId="4" borderId="1" xfId="0" applyNumberFormat="1" applyFont="1" applyFill="1" applyBorder="1"/>
    <xf numFmtId="165" fontId="5" fillId="4" borderId="1" xfId="0" applyNumberFormat="1" applyFont="1" applyFill="1" applyBorder="1" applyAlignment="1">
      <alignment horizontal="right"/>
    </xf>
    <xf numFmtId="165" fontId="5" fillId="4" borderId="2" xfId="0" applyNumberFormat="1" applyFont="1" applyFill="1" applyBorder="1" applyAlignment="1">
      <alignment horizontal="right"/>
    </xf>
    <xf numFmtId="165" fontId="5" fillId="4" borderId="3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4" fontId="4" fillId="5" borderId="1" xfId="0" applyNumberFormat="1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left"/>
    </xf>
    <xf numFmtId="165" fontId="4" fillId="5" borderId="1" xfId="0" applyNumberFormat="1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right"/>
    </xf>
    <xf numFmtId="165" fontId="4" fillId="5" borderId="3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left"/>
    </xf>
    <xf numFmtId="164" fontId="7" fillId="6" borderId="1" xfId="0" applyNumberFormat="1" applyFont="1" applyFill="1" applyBorder="1" applyAlignment="1">
      <alignment horizontal="left"/>
    </xf>
    <xf numFmtId="165" fontId="4" fillId="6" borderId="1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4" fillId="6" borderId="3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165" fontId="4" fillId="4" borderId="3" xfId="0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164" fontId="6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right"/>
    </xf>
    <xf numFmtId="165" fontId="5" fillId="5" borderId="2" xfId="0" applyNumberFormat="1" applyFont="1" applyFill="1" applyBorder="1" applyAlignment="1">
      <alignment horizontal="right"/>
    </xf>
    <xf numFmtId="165" fontId="5" fillId="5" borderId="3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164" fontId="6" fillId="6" borderId="1" xfId="0" applyNumberFormat="1" applyFont="1" applyFill="1" applyBorder="1"/>
    <xf numFmtId="165" fontId="5" fillId="6" borderId="1" xfId="0" applyNumberFormat="1" applyFont="1" applyFill="1" applyBorder="1" applyAlignment="1">
      <alignment horizontal="right"/>
    </xf>
    <xf numFmtId="165" fontId="5" fillId="6" borderId="2" xfId="0" applyNumberFormat="1" applyFont="1" applyFill="1" applyBorder="1" applyAlignment="1">
      <alignment horizontal="right"/>
    </xf>
    <xf numFmtId="165" fontId="5" fillId="6" borderId="3" xfId="0" applyNumberFormat="1" applyFont="1" applyFill="1" applyBorder="1" applyAlignment="1">
      <alignment horizontal="right"/>
    </xf>
    <xf numFmtId="165" fontId="5" fillId="5" borderId="1" xfId="0" applyNumberFormat="1" applyFont="1" applyFill="1" applyBorder="1"/>
    <xf numFmtId="165" fontId="5" fillId="5" borderId="2" xfId="0" applyNumberFormat="1" applyFont="1" applyFill="1" applyBorder="1"/>
    <xf numFmtId="165" fontId="5" fillId="5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2" xfId="0" applyNumberFormat="1" applyFont="1" applyFill="1" applyBorder="1"/>
    <xf numFmtId="165" fontId="4" fillId="6" borderId="3" xfId="0" applyNumberFormat="1" applyFont="1" applyFill="1" applyBorder="1"/>
    <xf numFmtId="165" fontId="4" fillId="5" borderId="1" xfId="0" applyNumberFormat="1" applyFont="1" applyFill="1" applyBorder="1"/>
    <xf numFmtId="165" fontId="4" fillId="5" borderId="2" xfId="0" applyNumberFormat="1" applyFont="1" applyFill="1" applyBorder="1"/>
    <xf numFmtId="165" fontId="4" fillId="5" borderId="3" xfId="0" applyNumberFormat="1" applyFont="1" applyFill="1" applyBorder="1"/>
    <xf numFmtId="164" fontId="8" fillId="6" borderId="1" xfId="0" applyNumberFormat="1" applyFont="1" applyFill="1" applyBorder="1" applyAlignment="1">
      <alignment horizontal="left"/>
    </xf>
    <xf numFmtId="166" fontId="8" fillId="6" borderId="1" xfId="0" applyNumberFormat="1" applyFont="1" applyFill="1" applyBorder="1" applyAlignment="1">
      <alignment horizontal="right"/>
    </xf>
    <xf numFmtId="166" fontId="8" fillId="6" borderId="2" xfId="0" applyNumberFormat="1" applyFont="1" applyFill="1" applyBorder="1" applyAlignment="1">
      <alignment horizontal="right"/>
    </xf>
    <xf numFmtId="166" fontId="8" fillId="6" borderId="3" xfId="0" applyNumberFormat="1" applyFont="1" applyFill="1" applyBorder="1" applyAlignment="1">
      <alignment horizontal="right"/>
    </xf>
    <xf numFmtId="166" fontId="8" fillId="4" borderId="1" xfId="0" applyNumberFormat="1" applyFont="1" applyFill="1" applyBorder="1" applyAlignment="1">
      <alignment horizontal="right"/>
    </xf>
    <xf numFmtId="166" fontId="8" fillId="4" borderId="2" xfId="0" applyNumberFormat="1" applyFont="1" applyFill="1" applyBorder="1" applyAlignment="1">
      <alignment horizontal="right"/>
    </xf>
    <xf numFmtId="166" fontId="8" fillId="4" borderId="3" xfId="0" applyNumberFormat="1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right"/>
    </xf>
    <xf numFmtId="167" fontId="5" fillId="5" borderId="2" xfId="0" applyNumberFormat="1" applyFont="1" applyFill="1" applyBorder="1" applyAlignment="1">
      <alignment horizontal="right"/>
    </xf>
    <xf numFmtId="167" fontId="5" fillId="5" borderId="3" xfId="0" applyNumberFormat="1" applyFont="1" applyFill="1" applyBorder="1" applyAlignment="1">
      <alignment horizontal="right"/>
    </xf>
    <xf numFmtId="165" fontId="5" fillId="6" borderId="1" xfId="0" applyNumberFormat="1" applyFont="1" applyFill="1" applyBorder="1"/>
    <xf numFmtId="165" fontId="6" fillId="6" borderId="1" xfId="0" applyNumberFormat="1" applyFont="1" applyFill="1" applyBorder="1"/>
    <xf numFmtId="164" fontId="9" fillId="5" borderId="1" xfId="0" applyNumberFormat="1" applyFont="1" applyFill="1" applyBorder="1"/>
    <xf numFmtId="166" fontId="9" fillId="5" borderId="1" xfId="0" applyNumberFormat="1" applyFont="1" applyFill="1" applyBorder="1" applyAlignment="1">
      <alignment horizontal="right"/>
    </xf>
    <xf numFmtId="166" fontId="9" fillId="5" borderId="2" xfId="0" applyNumberFormat="1" applyFont="1" applyFill="1" applyBorder="1" applyAlignment="1">
      <alignment horizontal="right"/>
    </xf>
    <xf numFmtId="166" fontId="9" fillId="5" borderId="3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left"/>
    </xf>
    <xf numFmtId="165" fontId="7" fillId="6" borderId="1" xfId="0" applyNumberFormat="1" applyFont="1" applyFill="1" applyBorder="1" applyAlignment="1">
      <alignment horizontal="left"/>
    </xf>
    <xf numFmtId="164" fontId="9" fillId="5" borderId="1" xfId="0" applyNumberFormat="1" applyFont="1" applyFill="1" applyBorder="1" applyAlignment="1">
      <alignment horizontal="left"/>
    </xf>
    <xf numFmtId="165" fontId="6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left"/>
    </xf>
    <xf numFmtId="165" fontId="7" fillId="5" borderId="1" xfId="0" applyNumberFormat="1" applyFont="1" applyFill="1" applyBorder="1" applyAlignment="1">
      <alignment horizontal="left"/>
    </xf>
    <xf numFmtId="165" fontId="5" fillId="6" borderId="1" xfId="0" applyNumberFormat="1" applyFont="1" applyFill="1" applyBorder="1" applyAlignment="1">
      <alignment horizontal="left"/>
    </xf>
    <xf numFmtId="165" fontId="6" fillId="6" borderId="1" xfId="0" applyNumberFormat="1" applyFont="1" applyFill="1" applyBorder="1" applyAlignment="1">
      <alignment horizontal="left"/>
    </xf>
    <xf numFmtId="164" fontId="9" fillId="5" borderId="4" xfId="0" applyNumberFormat="1" applyFont="1" applyFill="1" applyBorder="1"/>
    <xf numFmtId="166" fontId="9" fillId="5" borderId="4" xfId="0" applyNumberFormat="1" applyFont="1" applyFill="1" applyBorder="1" applyAlignment="1">
      <alignment horizontal="right"/>
    </xf>
    <xf numFmtId="166" fontId="9" fillId="5" borderId="5" xfId="0" applyNumberFormat="1" applyFont="1" applyFill="1" applyBorder="1" applyAlignment="1">
      <alignment horizontal="right"/>
    </xf>
    <xf numFmtId="166" fontId="9" fillId="5" borderId="6" xfId="0" applyNumberFormat="1" applyFont="1" applyFill="1" applyBorder="1" applyAlignment="1">
      <alignment horizontal="right"/>
    </xf>
    <xf numFmtId="167" fontId="4" fillId="6" borderId="1" xfId="0" applyNumberFormat="1" applyFont="1" applyFill="1" applyBorder="1" applyAlignment="1">
      <alignment horizontal="left"/>
    </xf>
    <xf numFmtId="0" fontId="7" fillId="6" borderId="1" xfId="0" applyFont="1" applyFill="1" applyBorder="1"/>
    <xf numFmtId="167" fontId="4" fillId="4" borderId="1" xfId="0" applyNumberFormat="1" applyFont="1" applyFill="1" applyBorder="1" applyAlignment="1">
      <alignment horizontal="right"/>
    </xf>
    <xf numFmtId="167" fontId="4" fillId="4" borderId="7" xfId="0" applyNumberFormat="1" applyFont="1" applyFill="1" applyBorder="1" applyAlignment="1">
      <alignment horizontal="right"/>
    </xf>
    <xf numFmtId="0" fontId="4" fillId="4" borderId="1" xfId="0" applyFont="1" applyFill="1" applyBorder="1"/>
    <xf numFmtId="0" fontId="4" fillId="0" borderId="0" xfId="0" applyFont="1"/>
    <xf numFmtId="0" fontId="4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68" fontId="4" fillId="4" borderId="1" xfId="0" applyNumberFormat="1" applyFont="1" applyFill="1" applyBorder="1"/>
    <xf numFmtId="167" fontId="5" fillId="4" borderId="9" xfId="0" applyNumberFormat="1" applyFont="1" applyFill="1" applyBorder="1" applyAlignment="1">
      <alignment horizontal="left"/>
    </xf>
    <xf numFmtId="167" fontId="6" fillId="4" borderId="9" xfId="0" applyNumberFormat="1" applyFont="1" applyFill="1" applyBorder="1" applyAlignment="1">
      <alignment horizontal="left"/>
    </xf>
    <xf numFmtId="165" fontId="5" fillId="4" borderId="10" xfId="0" applyNumberFormat="1" applyFont="1" applyFill="1" applyBorder="1" applyAlignment="1">
      <alignment horizontal="right"/>
    </xf>
    <xf numFmtId="165" fontId="5" fillId="4" borderId="9" xfId="0" applyNumberFormat="1" applyFont="1" applyFill="1" applyBorder="1" applyAlignment="1">
      <alignment horizontal="right"/>
    </xf>
    <xf numFmtId="165" fontId="5" fillId="4" borderId="11" xfId="0" applyNumberFormat="1" applyFont="1" applyFill="1" applyBorder="1" applyAlignment="1">
      <alignment horizontal="right"/>
    </xf>
    <xf numFmtId="167" fontId="7" fillId="6" borderId="1" xfId="0" applyNumberFormat="1" applyFont="1" applyFill="1" applyBorder="1" applyAlignment="1">
      <alignment horizontal="left"/>
    </xf>
    <xf numFmtId="167" fontId="4" fillId="5" borderId="1" xfId="0" applyNumberFormat="1" applyFont="1" applyFill="1" applyBorder="1" applyAlignment="1">
      <alignment horizontal="left"/>
    </xf>
    <xf numFmtId="167" fontId="7" fillId="5" borderId="1" xfId="0" applyNumberFormat="1" applyFont="1" applyFill="1" applyBorder="1" applyAlignment="1">
      <alignment horizontal="left"/>
    </xf>
    <xf numFmtId="167" fontId="5" fillId="6" borderId="1" xfId="0" applyNumberFormat="1" applyFont="1" applyFill="1" applyBorder="1" applyAlignment="1">
      <alignment horizontal="left"/>
    </xf>
    <xf numFmtId="167" fontId="6" fillId="6" borderId="1" xfId="0" applyNumberFormat="1" applyFont="1" applyFill="1" applyBorder="1" applyAlignment="1">
      <alignment horizontal="left"/>
    </xf>
    <xf numFmtId="164" fontId="9" fillId="5" borderId="4" xfId="0" applyNumberFormat="1" applyFont="1" applyFill="1" applyBorder="1" applyAlignment="1">
      <alignment horizontal="left"/>
    </xf>
    <xf numFmtId="0" fontId="7" fillId="4" borderId="1" xfId="0" applyFont="1" applyFill="1" applyBorder="1"/>
    <xf numFmtId="165" fontId="4" fillId="4" borderId="1" xfId="0" applyNumberFormat="1" applyFont="1" applyFill="1" applyBorder="1"/>
    <xf numFmtId="0" fontId="10" fillId="0" borderId="0" xfId="0" applyFont="1"/>
    <xf numFmtId="0" fontId="10" fillId="0" borderId="13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9" fontId="11" fillId="3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12" fillId="6" borderId="3" xfId="0" applyNumberFormat="1" applyFont="1" applyFill="1" applyBorder="1" applyAlignment="1">
      <alignment horizontal="right" vertical="center"/>
    </xf>
    <xf numFmtId="165" fontId="12" fillId="6" borderId="1" xfId="0" applyNumberFormat="1" applyFont="1" applyFill="1" applyBorder="1" applyAlignment="1">
      <alignment horizontal="right" vertical="center"/>
    </xf>
    <xf numFmtId="165" fontId="12" fillId="6" borderId="2" xfId="0" applyNumberFormat="1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65" fontId="15" fillId="7" borderId="3" xfId="0" applyNumberFormat="1" applyFont="1" applyFill="1" applyBorder="1" applyAlignment="1">
      <alignment horizontal="right" vertical="center"/>
    </xf>
    <xf numFmtId="165" fontId="16" fillId="7" borderId="1" xfId="0" applyNumberFormat="1" applyFont="1" applyFill="1" applyBorder="1" applyAlignment="1">
      <alignment horizontal="right" vertical="center"/>
    </xf>
    <xf numFmtId="165" fontId="17" fillId="7" borderId="2" xfId="0" applyNumberFormat="1" applyFont="1" applyFill="1" applyBorder="1" applyAlignment="1">
      <alignment horizontal="right" vertical="center"/>
    </xf>
    <xf numFmtId="43" fontId="18" fillId="7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65" fontId="19" fillId="6" borderId="3" xfId="0" applyNumberFormat="1" applyFont="1" applyFill="1" applyBorder="1" applyAlignment="1">
      <alignment horizontal="right" vertical="center"/>
    </xf>
    <xf numFmtId="165" fontId="19" fillId="6" borderId="1" xfId="0" applyNumberFormat="1" applyFont="1" applyFill="1" applyBorder="1" applyAlignment="1">
      <alignment horizontal="right" vertical="center"/>
    </xf>
    <xf numFmtId="165" fontId="19" fillId="6" borderId="2" xfId="0" applyNumberFormat="1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65" fontId="19" fillId="7" borderId="3" xfId="0" applyNumberFormat="1" applyFont="1" applyFill="1" applyBorder="1" applyAlignment="1">
      <alignment horizontal="right" vertical="center"/>
    </xf>
    <xf numFmtId="165" fontId="19" fillId="7" borderId="1" xfId="0" applyNumberFormat="1" applyFont="1" applyFill="1" applyBorder="1" applyAlignment="1">
      <alignment horizontal="right" vertical="center"/>
    </xf>
    <xf numFmtId="165" fontId="19" fillId="7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19" fillId="0" borderId="13" xfId="0" applyNumberFormat="1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9" fillId="0" borderId="14" xfId="0" applyNumberFormat="1" applyFont="1" applyBorder="1" applyAlignment="1">
      <alignment horizontal="right" vertical="center"/>
    </xf>
    <xf numFmtId="165" fontId="4" fillId="6" borderId="3" xfId="0" applyNumberFormat="1" applyFont="1" applyFill="1" applyBorder="1" applyAlignment="1">
      <alignment horizontal="right" vertical="center"/>
    </xf>
    <xf numFmtId="165" fontId="4" fillId="7" borderId="3" xfId="0" applyNumberFormat="1" applyFont="1" applyFill="1" applyBorder="1" applyAlignment="1">
      <alignment horizontal="right" vertical="center"/>
    </xf>
    <xf numFmtId="0" fontId="28" fillId="6" borderId="1" xfId="0" applyFont="1" applyFill="1" applyBorder="1"/>
    <xf numFmtId="170" fontId="28" fillId="6" borderId="1" xfId="0" applyNumberFormat="1" applyFont="1" applyFill="1" applyBorder="1"/>
    <xf numFmtId="170" fontId="28" fillId="6" borderId="2" xfId="0" applyNumberFormat="1" applyFont="1" applyFill="1" applyBorder="1"/>
    <xf numFmtId="0" fontId="29" fillId="6" borderId="1" xfId="0" applyFont="1" applyFill="1" applyBorder="1"/>
    <xf numFmtId="169" fontId="29" fillId="6" borderId="1" xfId="0" applyNumberFormat="1" applyFont="1" applyFill="1" applyBorder="1"/>
    <xf numFmtId="0" fontId="29" fillId="6" borderId="2" xfId="0" applyFont="1" applyFill="1" applyBorder="1"/>
    <xf numFmtId="0" fontId="12" fillId="7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170" fontId="12" fillId="7" borderId="10" xfId="0" applyNumberFormat="1" applyFont="1" applyFill="1" applyBorder="1" applyAlignment="1">
      <alignment horizontal="right" vertical="center"/>
    </xf>
    <xf numFmtId="170" fontId="12" fillId="7" borderId="9" xfId="0" applyNumberFormat="1" applyFont="1" applyFill="1" applyBorder="1" applyAlignment="1">
      <alignment horizontal="right" vertical="center"/>
    </xf>
    <xf numFmtId="170" fontId="12" fillId="7" borderId="11" xfId="0" applyNumberFormat="1" applyFont="1" applyFill="1" applyBorder="1" applyAlignment="1">
      <alignment horizontal="right" vertical="center"/>
    </xf>
    <xf numFmtId="169" fontId="12" fillId="7" borderId="9" xfId="0" applyNumberFormat="1" applyFont="1" applyFill="1" applyBorder="1" applyAlignment="1">
      <alignment horizontal="right" vertical="center"/>
    </xf>
    <xf numFmtId="170" fontId="19" fillId="6" borderId="3" xfId="0" applyNumberFormat="1" applyFont="1" applyFill="1" applyBorder="1" applyAlignment="1">
      <alignment horizontal="right" vertical="center"/>
    </xf>
    <xf numFmtId="170" fontId="19" fillId="6" borderId="1" xfId="0" applyNumberFormat="1" applyFont="1" applyFill="1" applyBorder="1" applyAlignment="1">
      <alignment horizontal="right" vertical="center"/>
    </xf>
    <xf numFmtId="170" fontId="19" fillId="6" borderId="2" xfId="0" applyNumberFormat="1" applyFont="1" applyFill="1" applyBorder="1" applyAlignment="1">
      <alignment horizontal="right" vertical="center"/>
    </xf>
    <xf numFmtId="169" fontId="19" fillId="6" borderId="1" xfId="0" applyNumberFormat="1" applyFont="1" applyFill="1" applyBorder="1" applyAlignment="1">
      <alignment horizontal="right" vertical="center"/>
    </xf>
    <xf numFmtId="170" fontId="19" fillId="7" borderId="3" xfId="0" applyNumberFormat="1" applyFont="1" applyFill="1" applyBorder="1" applyAlignment="1">
      <alignment horizontal="right" vertical="center"/>
    </xf>
    <xf numFmtId="170" fontId="19" fillId="7" borderId="1" xfId="0" applyNumberFormat="1" applyFont="1" applyFill="1" applyBorder="1" applyAlignment="1">
      <alignment horizontal="right" vertical="center"/>
    </xf>
    <xf numFmtId="170" fontId="19" fillId="7" borderId="2" xfId="0" applyNumberFormat="1" applyFont="1" applyFill="1" applyBorder="1" applyAlignment="1">
      <alignment horizontal="right" vertical="center"/>
    </xf>
    <xf numFmtId="169" fontId="19" fillId="7" borderId="1" xfId="0" applyNumberFormat="1" applyFont="1" applyFill="1" applyBorder="1" applyAlignment="1">
      <alignment horizontal="right" vertical="center"/>
    </xf>
    <xf numFmtId="0" fontId="12" fillId="6" borderId="8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70" fontId="12" fillId="6" borderId="15" xfId="0" applyNumberFormat="1" applyFont="1" applyFill="1" applyBorder="1" applyAlignment="1">
      <alignment horizontal="right" vertical="center"/>
    </xf>
    <xf numFmtId="170" fontId="12" fillId="6" borderId="8" xfId="0" applyNumberFormat="1" applyFont="1" applyFill="1" applyBorder="1" applyAlignment="1">
      <alignment horizontal="right" vertical="center"/>
    </xf>
    <xf numFmtId="170" fontId="12" fillId="6" borderId="16" xfId="0" applyNumberFormat="1" applyFont="1" applyFill="1" applyBorder="1" applyAlignment="1">
      <alignment horizontal="right" vertical="center"/>
    </xf>
    <xf numFmtId="169" fontId="12" fillId="6" borderId="8" xfId="0" applyNumberFormat="1" applyFont="1" applyFill="1" applyBorder="1" applyAlignment="1">
      <alignment horizontal="right" vertical="center"/>
    </xf>
    <xf numFmtId="170" fontId="12" fillId="6" borderId="1" xfId="0" applyNumberFormat="1" applyFont="1" applyFill="1" applyBorder="1" applyAlignment="1">
      <alignment horizontal="right" vertical="center"/>
    </xf>
    <xf numFmtId="170" fontId="12" fillId="6" borderId="3" xfId="0" applyNumberFormat="1" applyFont="1" applyFill="1" applyBorder="1" applyAlignment="1">
      <alignment horizontal="right" vertical="center"/>
    </xf>
    <xf numFmtId="171" fontId="19" fillId="7" borderId="4" xfId="0" applyNumberFormat="1" applyFont="1" applyFill="1" applyBorder="1" applyAlignment="1">
      <alignment horizontal="left" vertical="center"/>
    </xf>
    <xf numFmtId="171" fontId="7" fillId="7" borderId="4" xfId="0" applyNumberFormat="1" applyFont="1" applyFill="1" applyBorder="1" applyAlignment="1">
      <alignment horizontal="left" vertical="center"/>
    </xf>
    <xf numFmtId="171" fontId="19" fillId="7" borderId="6" xfId="0" applyNumberFormat="1" applyFont="1" applyFill="1" applyBorder="1" applyAlignment="1">
      <alignment horizontal="right" vertical="center"/>
    </xf>
    <xf numFmtId="171" fontId="19" fillId="7" borderId="4" xfId="0" applyNumberFormat="1" applyFont="1" applyFill="1" applyBorder="1" applyAlignment="1">
      <alignment horizontal="right" vertical="center"/>
    </xf>
    <xf numFmtId="171" fontId="19" fillId="7" borderId="5" xfId="0" applyNumberFormat="1" applyFont="1" applyFill="1" applyBorder="1" applyAlignment="1">
      <alignment horizontal="right" vertical="center"/>
    </xf>
    <xf numFmtId="171" fontId="19" fillId="7" borderId="17" xfId="0" applyNumberFormat="1" applyFont="1" applyFill="1" applyBorder="1" applyAlignment="1">
      <alignment horizontal="right" vertical="center"/>
    </xf>
    <xf numFmtId="171" fontId="19" fillId="7" borderId="18" xfId="0" applyNumberFormat="1" applyFont="1" applyFill="1" applyBorder="1" applyAlignment="1">
      <alignment horizontal="right" vertical="center"/>
    </xf>
    <xf numFmtId="171" fontId="19" fillId="7" borderId="19" xfId="0" applyNumberFormat="1" applyFont="1" applyFill="1" applyBorder="1" applyAlignment="1">
      <alignment horizontal="right" vertical="center"/>
    </xf>
    <xf numFmtId="170" fontId="29" fillId="6" borderId="1" xfId="0" applyNumberFormat="1" applyFont="1" applyFill="1" applyBorder="1"/>
    <xf numFmtId="172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 wrapText="1"/>
    </xf>
    <xf numFmtId="172" fontId="2" fillId="3" borderId="1" xfId="0" quotePrefix="1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30" fillId="7" borderId="2" xfId="0" applyFont="1" applyFill="1" applyBorder="1" applyAlignment="1">
      <alignment vertical="center" wrapText="1"/>
    </xf>
    <xf numFmtId="165" fontId="5" fillId="7" borderId="3" xfId="0" applyNumberFormat="1" applyFont="1" applyFill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165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horizontal="right" vertical="center"/>
    </xf>
    <xf numFmtId="165" fontId="5" fillId="7" borderId="2" xfId="0" applyNumberFormat="1" applyFont="1" applyFill="1" applyBorder="1" applyAlignment="1">
      <alignment horizontal="right" vertical="center"/>
    </xf>
    <xf numFmtId="0" fontId="31" fillId="8" borderId="1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right" vertical="center"/>
    </xf>
    <xf numFmtId="165" fontId="34" fillId="8" borderId="2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horizontal="right" vertical="center"/>
    </xf>
    <xf numFmtId="165" fontId="4" fillId="6" borderId="2" xfId="0" applyNumberFormat="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vertical="center" wrapText="1"/>
    </xf>
    <xf numFmtId="165" fontId="4" fillId="8" borderId="3" xfId="0" applyNumberFormat="1" applyFont="1" applyFill="1" applyBorder="1" applyAlignment="1">
      <alignment vertical="center"/>
    </xf>
    <xf numFmtId="165" fontId="4" fillId="8" borderId="1" xfId="0" applyNumberFormat="1" applyFont="1" applyFill="1" applyBorder="1" applyAlignment="1">
      <alignment vertical="center"/>
    </xf>
    <xf numFmtId="165" fontId="4" fillId="8" borderId="1" xfId="0" applyNumberFormat="1" applyFont="1" applyFill="1" applyBorder="1" applyAlignment="1">
      <alignment horizontal="right" vertical="center"/>
    </xf>
    <xf numFmtId="165" fontId="4" fillId="8" borderId="2" xfId="0" applyNumberFormat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wrapText="1"/>
    </xf>
    <xf numFmtId="0" fontId="35" fillId="6" borderId="1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vertical="center" wrapText="1"/>
    </xf>
    <xf numFmtId="165" fontId="37" fillId="6" borderId="3" xfId="0" applyNumberFormat="1" applyFont="1" applyFill="1" applyBorder="1" applyAlignment="1">
      <alignment vertical="center"/>
    </xf>
    <xf numFmtId="165" fontId="38" fillId="6" borderId="1" xfId="0" applyNumberFormat="1" applyFont="1" applyFill="1" applyBorder="1" applyAlignment="1">
      <alignment vertical="center"/>
    </xf>
    <xf numFmtId="165" fontId="39" fillId="6" borderId="1" xfId="0" applyNumberFormat="1" applyFont="1" applyFill="1" applyBorder="1" applyAlignment="1">
      <alignment horizontal="right" vertical="center"/>
    </xf>
    <xf numFmtId="165" fontId="40" fillId="6" borderId="2" xfId="0" applyNumberFormat="1" applyFont="1" applyFill="1" applyBorder="1" applyAlignment="1">
      <alignment horizontal="right" vertical="center"/>
    </xf>
    <xf numFmtId="0" fontId="7" fillId="8" borderId="2" xfId="0" applyFont="1" applyFill="1" applyBorder="1" applyAlignment="1">
      <alignment wrapText="1"/>
    </xf>
    <xf numFmtId="165" fontId="5" fillId="7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horizontal="right" vertical="center"/>
    </xf>
    <xf numFmtId="0" fontId="4" fillId="6" borderId="1" xfId="0" applyFont="1" applyFill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4" fillId="0" borderId="0" xfId="0" applyNumberFormat="1" applyFont="1"/>
    <xf numFmtId="165" fontId="34" fillId="8" borderId="1" xfId="0" applyNumberFormat="1" applyFont="1" applyFill="1" applyBorder="1" applyAlignment="1">
      <alignment horizontal="right" vertical="center"/>
    </xf>
    <xf numFmtId="165" fontId="40" fillId="6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65" fontId="0" fillId="0" borderId="0" xfId="0" applyNumberFormat="1" applyFont="1" applyAlignment="1"/>
    <xf numFmtId="0" fontId="4" fillId="0" borderId="0" xfId="0" applyFont="1" applyFill="1"/>
    <xf numFmtId="167" fontId="5" fillId="4" borderId="12" xfId="0" applyNumberFormat="1" applyFont="1" applyFill="1" applyBorder="1" applyAlignment="1">
      <alignment horizontal="left"/>
    </xf>
    <xf numFmtId="167" fontId="6" fillId="4" borderId="12" xfId="0" applyNumberFormat="1" applyFont="1" applyFill="1" applyBorder="1" applyAlignment="1">
      <alignment horizontal="left"/>
    </xf>
    <xf numFmtId="165" fontId="5" fillId="4" borderId="12" xfId="0" applyNumberFormat="1" applyFont="1" applyFill="1" applyBorder="1" applyAlignment="1">
      <alignment horizontal="right"/>
    </xf>
    <xf numFmtId="165" fontId="5" fillId="4" borderId="20" xfId="0" applyNumberFormat="1" applyFont="1" applyFill="1" applyBorder="1" applyAlignment="1">
      <alignment horizontal="right"/>
    </xf>
    <xf numFmtId="167" fontId="4" fillId="5" borderId="1" xfId="0" applyNumberFormat="1" applyFont="1" applyFill="1" applyBorder="1" applyAlignment="1">
      <alignment horizontal="left" indent="1"/>
    </xf>
    <xf numFmtId="165" fontId="4" fillId="5" borderId="13" xfId="0" applyNumberFormat="1" applyFont="1" applyFill="1" applyBorder="1" applyAlignment="1">
      <alignment horizontal="right"/>
    </xf>
    <xf numFmtId="165" fontId="4" fillId="5" borderId="14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left" indent="1"/>
    </xf>
    <xf numFmtId="167" fontId="7" fillId="0" borderId="1" xfId="0" applyNumberFormat="1" applyFont="1" applyFill="1" applyBorder="1" applyAlignment="1">
      <alignment horizontal="left"/>
    </xf>
    <xf numFmtId="165" fontId="4" fillId="0" borderId="13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4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7" fontId="5" fillId="0" borderId="22" xfId="0" applyNumberFormat="1" applyFont="1" applyFill="1" applyBorder="1" applyAlignment="1">
      <alignment horizontal="left"/>
    </xf>
    <xf numFmtId="167" fontId="6" fillId="0" borderId="22" xfId="0" applyNumberFormat="1" applyFont="1" applyFill="1" applyBorder="1" applyAlignment="1">
      <alignment horizontal="left"/>
    </xf>
    <xf numFmtId="165" fontId="5" fillId="0" borderId="23" xfId="0" applyNumberFormat="1" applyFont="1" applyFill="1" applyBorder="1" applyAlignment="1">
      <alignment horizontal="right"/>
    </xf>
    <xf numFmtId="165" fontId="5" fillId="0" borderId="22" xfId="0" applyNumberFormat="1" applyFont="1" applyFill="1" applyBorder="1" applyAlignment="1">
      <alignment horizontal="right"/>
    </xf>
    <xf numFmtId="165" fontId="5" fillId="0" borderId="24" xfId="0" applyNumberFormat="1" applyFont="1" applyFill="1" applyBorder="1" applyAlignment="1">
      <alignment horizontal="right"/>
    </xf>
    <xf numFmtId="165" fontId="5" fillId="0" borderId="25" xfId="0" applyNumberFormat="1" applyFont="1" applyFill="1" applyBorder="1" applyAlignment="1">
      <alignment horizontal="right"/>
    </xf>
    <xf numFmtId="165" fontId="4" fillId="6" borderId="26" xfId="0" applyNumberFormat="1" applyFont="1" applyFill="1" applyBorder="1" applyAlignment="1">
      <alignment horizontal="left"/>
    </xf>
    <xf numFmtId="165" fontId="7" fillId="6" borderId="26" xfId="0" applyNumberFormat="1" applyFont="1" applyFill="1" applyBorder="1" applyAlignment="1">
      <alignment horizontal="left"/>
    </xf>
    <xf numFmtId="165" fontId="4" fillId="6" borderId="26" xfId="0" applyNumberFormat="1" applyFont="1" applyFill="1" applyBorder="1" applyAlignment="1">
      <alignment horizontal="right"/>
    </xf>
    <xf numFmtId="165" fontId="4" fillId="6" borderId="27" xfId="0" applyNumberFormat="1" applyFont="1" applyFill="1" applyBorder="1" applyAlignment="1">
      <alignment horizontal="right"/>
    </xf>
    <xf numFmtId="165" fontId="4" fillId="6" borderId="28" xfId="0" applyNumberFormat="1" applyFont="1" applyFill="1" applyBorder="1" applyAlignment="1">
      <alignment horizontal="right"/>
    </xf>
    <xf numFmtId="165" fontId="4" fillId="6" borderId="29" xfId="0" applyNumberFormat="1" applyFont="1" applyFill="1" applyBorder="1" applyAlignment="1">
      <alignment horizontal="right"/>
    </xf>
    <xf numFmtId="166" fontId="5" fillId="0" borderId="0" xfId="1" applyNumberFormat="1" applyFont="1" applyAlignment="1">
      <alignment horizontal="right"/>
    </xf>
    <xf numFmtId="164" fontId="4" fillId="6" borderId="1" xfId="0" applyNumberFormat="1" applyFont="1" applyFill="1" applyBorder="1" applyAlignment="1">
      <alignment horizontal="left" indent="1"/>
    </xf>
    <xf numFmtId="164" fontId="4" fillId="5" borderId="1" xfId="0" applyNumberFormat="1" applyFont="1" applyFill="1" applyBorder="1" applyAlignment="1">
      <alignment horizontal="left" indent="1"/>
    </xf>
    <xf numFmtId="164" fontId="7" fillId="6" borderId="1" xfId="0" applyNumberFormat="1" applyFont="1" applyFill="1" applyBorder="1" applyAlignment="1">
      <alignment horizontal="left" indent="1"/>
    </xf>
    <xf numFmtId="164" fontId="7" fillId="5" borderId="1" xfId="0" applyNumberFormat="1" applyFont="1" applyFill="1" applyBorder="1" applyAlignment="1">
      <alignment horizontal="left" indent="1"/>
    </xf>
    <xf numFmtId="165" fontId="4" fillId="8" borderId="1" xfId="0" quotePrefix="1" applyNumberFormat="1" applyFont="1" applyFill="1" applyBorder="1" applyAlignment="1">
      <alignment horizontal="right" vertical="center"/>
    </xf>
    <xf numFmtId="170" fontId="0" fillId="0" borderId="0" xfId="0" applyNumberFormat="1" applyFont="1" applyAlignment="1"/>
    <xf numFmtId="165" fontId="4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25" fillId="9" borderId="14" xfId="0" applyFont="1" applyFill="1" applyBorder="1" applyAlignment="1">
      <alignment vertical="center" wrapText="1"/>
    </xf>
    <xf numFmtId="165" fontId="4" fillId="9" borderId="13" xfId="0" applyNumberFormat="1" applyFont="1" applyFill="1" applyBorder="1" applyAlignment="1">
      <alignment vertical="center"/>
    </xf>
    <xf numFmtId="165" fontId="4" fillId="9" borderId="1" xfId="0" applyNumberFormat="1" applyFont="1" applyFill="1" applyBorder="1" applyAlignment="1">
      <alignment vertical="center"/>
    </xf>
    <xf numFmtId="165" fontId="4" fillId="9" borderId="1" xfId="0" applyNumberFormat="1" applyFont="1" applyFill="1" applyBorder="1" applyAlignment="1">
      <alignment horizontal="right" vertical="center"/>
    </xf>
    <xf numFmtId="165" fontId="19" fillId="6" borderId="13" xfId="0" applyNumberFormat="1" applyFont="1" applyFill="1" applyBorder="1" applyAlignment="1">
      <alignment horizontal="right" vertical="center"/>
    </xf>
    <xf numFmtId="165" fontId="19" fillId="6" borderId="14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65" fontId="15" fillId="0" borderId="3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/>
    </xf>
    <xf numFmtId="165" fontId="17" fillId="0" borderId="2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5" fontId="19" fillId="0" borderId="3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165" fontId="19" fillId="0" borderId="2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165" fontId="12" fillId="10" borderId="3" xfId="0" applyNumberFormat="1" applyFont="1" applyFill="1" applyBorder="1" applyAlignment="1">
      <alignment horizontal="right" vertical="center"/>
    </xf>
    <xf numFmtId="165" fontId="12" fillId="10" borderId="1" xfId="0" applyNumberFormat="1" applyFont="1" applyFill="1" applyBorder="1" applyAlignment="1">
      <alignment horizontal="right" vertical="center"/>
    </xf>
    <xf numFmtId="165" fontId="12" fillId="10" borderId="2" xfId="0" applyNumberFormat="1" applyFont="1" applyFill="1" applyBorder="1" applyAlignment="1">
      <alignment horizontal="right" vertical="center"/>
    </xf>
    <xf numFmtId="0" fontId="20" fillId="10" borderId="1" xfId="0" applyFont="1" applyFill="1" applyBorder="1" applyAlignment="1">
      <alignment horizontal="left" vertical="center"/>
    </xf>
    <xf numFmtId="0" fontId="21" fillId="10" borderId="1" xfId="0" applyFont="1" applyFill="1" applyBorder="1" applyAlignment="1">
      <alignment horizontal="left" vertical="center"/>
    </xf>
    <xf numFmtId="165" fontId="22" fillId="10" borderId="3" xfId="0" applyNumberFormat="1" applyFont="1" applyFill="1" applyBorder="1" applyAlignment="1">
      <alignment horizontal="right" vertical="center"/>
    </xf>
    <xf numFmtId="165" fontId="23" fillId="10" borderId="1" xfId="0" applyNumberFormat="1" applyFont="1" applyFill="1" applyBorder="1" applyAlignment="1">
      <alignment horizontal="right" vertical="center"/>
    </xf>
    <xf numFmtId="165" fontId="24" fillId="10" borderId="2" xfId="0" applyNumberFormat="1" applyFont="1" applyFill="1" applyBorder="1" applyAlignment="1">
      <alignment horizontal="right" vertical="center"/>
    </xf>
    <xf numFmtId="0" fontId="19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165" fontId="19" fillId="10" borderId="3" xfId="0" applyNumberFormat="1" applyFont="1" applyFill="1" applyBorder="1" applyAlignment="1">
      <alignment horizontal="right" vertical="center"/>
    </xf>
    <xf numFmtId="165" fontId="19" fillId="10" borderId="1" xfId="0" applyNumberFormat="1" applyFont="1" applyFill="1" applyBorder="1" applyAlignment="1">
      <alignment horizontal="right" vertical="center"/>
    </xf>
    <xf numFmtId="165" fontId="19" fillId="10" borderId="2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5" fontId="19" fillId="0" borderId="6" xfId="0" applyNumberFormat="1" applyFont="1" applyFill="1" applyBorder="1" applyAlignment="1">
      <alignment horizontal="right" vertical="center"/>
    </xf>
    <xf numFmtId="165" fontId="19" fillId="0" borderId="4" xfId="0" applyNumberFormat="1" applyFont="1" applyFill="1" applyBorder="1" applyAlignment="1">
      <alignment horizontal="right" vertical="center"/>
    </xf>
    <xf numFmtId="165" fontId="19" fillId="0" borderId="5" xfId="0" applyNumberFormat="1" applyFont="1" applyFill="1" applyBorder="1" applyAlignment="1">
      <alignment horizontal="right" vertical="center"/>
    </xf>
    <xf numFmtId="0" fontId="26" fillId="10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K4IQe3FrlH5pHFDZ25Kkqqu9exyjwNG2/R.I/Resultados/2021/4T21/DF/Apoio_Publica&#231;&#227;o%20Jo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DFC"/>
      <sheetName val="DRE"/>
    </sheetNames>
    <sheetDataSet>
      <sheetData sheetId="0"/>
      <sheetData sheetId="1">
        <row r="68">
          <cell r="F68">
            <v>-296871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998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O9" sqref="AO9"/>
    </sheetView>
  </sheetViews>
  <sheetFormatPr defaultColWidth="12.58203125" defaultRowHeight="15" customHeight="1" outlineLevelCol="1" x14ac:dyDescent="0.3"/>
  <cols>
    <col min="1" max="1" width="30" customWidth="1"/>
    <col min="2" max="2" width="30" hidden="1" customWidth="1"/>
    <col min="3" max="5" width="8.6640625" customWidth="1" outlineLevel="1"/>
    <col min="6" max="6" width="8.6640625" customWidth="1"/>
    <col min="7" max="9" width="8.6640625" customWidth="1" outlineLevel="1"/>
    <col min="10" max="10" width="8.6640625" customWidth="1"/>
    <col min="11" max="13" width="8.6640625" customWidth="1" outlineLevel="1"/>
    <col min="14" max="14" width="8.6640625" customWidth="1"/>
    <col min="15" max="17" width="8.6640625" customWidth="1" outlineLevel="1"/>
    <col min="18" max="18" width="8.6640625" customWidth="1"/>
    <col min="19" max="21" width="8.6640625" customWidth="1" outlineLevel="1"/>
    <col min="22" max="22" width="8.6640625" customWidth="1"/>
    <col min="23" max="25" width="8.6640625" customWidth="1" outlineLevel="1"/>
    <col min="26" max="26" width="8.6640625" customWidth="1"/>
    <col min="27" max="29" width="8.6640625" hidden="1" customWidth="1" outlineLevel="1"/>
    <col min="30" max="30" width="8.6640625" customWidth="1" collapsed="1"/>
    <col min="31" max="33" width="8.6640625" hidden="1" customWidth="1" outlineLevel="1"/>
    <col min="34" max="34" width="8.6640625" customWidth="1" collapsed="1"/>
    <col min="35" max="37" width="8.6640625" hidden="1" customWidth="1" outlineLevel="1"/>
    <col min="38" max="38" width="8.6640625" customWidth="1" collapsed="1"/>
    <col min="39" max="42" width="8.6640625" customWidth="1"/>
    <col min="43" max="43" width="8.08203125" bestFit="1" customWidth="1"/>
    <col min="44" max="50" width="8.6640625" customWidth="1"/>
    <col min="51" max="51" width="9" bestFit="1" customWidth="1"/>
    <col min="52" max="53" width="9.4140625" customWidth="1"/>
  </cols>
  <sheetData>
    <row r="1" spans="1:53" ht="14.25" customHeight="1" x14ac:dyDescent="0.3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  <c r="G1" s="5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5" t="s">
        <v>13</v>
      </c>
      <c r="P1" s="3" t="s">
        <v>14</v>
      </c>
      <c r="Q1" s="3" t="s">
        <v>15</v>
      </c>
      <c r="R1" s="4" t="s">
        <v>16</v>
      </c>
      <c r="S1" s="3" t="s">
        <v>17</v>
      </c>
      <c r="T1" s="3" t="s">
        <v>18</v>
      </c>
      <c r="U1" s="3" t="s">
        <v>19</v>
      </c>
      <c r="V1" s="4" t="s">
        <v>20</v>
      </c>
      <c r="W1" s="5" t="s">
        <v>21</v>
      </c>
      <c r="X1" s="3" t="s">
        <v>22</v>
      </c>
      <c r="Y1" s="3" t="s">
        <v>23</v>
      </c>
      <c r="Z1" s="4" t="s">
        <v>24</v>
      </c>
      <c r="AA1" s="5" t="s">
        <v>25</v>
      </c>
      <c r="AB1" s="3" t="s">
        <v>26</v>
      </c>
      <c r="AC1" s="3" t="s">
        <v>27</v>
      </c>
      <c r="AD1" s="4" t="s">
        <v>28</v>
      </c>
      <c r="AE1" s="3" t="s">
        <v>29</v>
      </c>
      <c r="AF1" s="3" t="s">
        <v>30</v>
      </c>
      <c r="AG1" s="3" t="s">
        <v>31</v>
      </c>
      <c r="AH1" s="4" t="s">
        <v>32</v>
      </c>
      <c r="AI1" s="5" t="s">
        <v>33</v>
      </c>
      <c r="AJ1" s="3" t="s">
        <v>34</v>
      </c>
      <c r="AK1" s="3" t="s">
        <v>35</v>
      </c>
      <c r="AL1" s="4" t="s">
        <v>36</v>
      </c>
      <c r="AM1" s="3" t="s">
        <v>450</v>
      </c>
      <c r="AN1" s="3" t="s">
        <v>454</v>
      </c>
      <c r="AO1" s="3" t="s">
        <v>463</v>
      </c>
      <c r="AP1" s="3" t="s">
        <v>467</v>
      </c>
      <c r="AQ1" s="6"/>
      <c r="AR1" s="5">
        <v>2012</v>
      </c>
      <c r="AS1" s="3">
        <v>2013</v>
      </c>
      <c r="AT1" s="3">
        <v>2014</v>
      </c>
      <c r="AU1" s="3">
        <v>2015</v>
      </c>
      <c r="AV1" s="3">
        <v>2016</v>
      </c>
      <c r="AW1" s="3">
        <v>2017</v>
      </c>
      <c r="AX1" s="3">
        <v>2018</v>
      </c>
      <c r="AY1" s="3">
        <v>2019</v>
      </c>
      <c r="AZ1" s="3">
        <v>2020</v>
      </c>
      <c r="BA1" s="3">
        <v>2021</v>
      </c>
    </row>
    <row r="2" spans="1:53" ht="14.25" customHeight="1" x14ac:dyDescent="0.3">
      <c r="A2" s="7" t="s">
        <v>37</v>
      </c>
      <c r="B2" s="8" t="s">
        <v>38</v>
      </c>
      <c r="C2" s="9" t="s">
        <v>39</v>
      </c>
      <c r="D2" s="8" t="s">
        <v>40</v>
      </c>
      <c r="E2" s="8" t="s">
        <v>41</v>
      </c>
      <c r="F2" s="10" t="s">
        <v>42</v>
      </c>
      <c r="G2" s="9" t="s">
        <v>43</v>
      </c>
      <c r="H2" s="8" t="s">
        <v>44</v>
      </c>
      <c r="I2" s="8" t="s">
        <v>45</v>
      </c>
      <c r="J2" s="10" t="s">
        <v>46</v>
      </c>
      <c r="K2" s="9" t="s">
        <v>47</v>
      </c>
      <c r="L2" s="8" t="s">
        <v>48</v>
      </c>
      <c r="M2" s="8" t="s">
        <v>49</v>
      </c>
      <c r="N2" s="10" t="s">
        <v>50</v>
      </c>
      <c r="O2" s="8" t="s">
        <v>51</v>
      </c>
      <c r="P2" s="8" t="s">
        <v>52</v>
      </c>
      <c r="Q2" s="8" t="s">
        <v>53</v>
      </c>
      <c r="R2" s="10" t="s">
        <v>54</v>
      </c>
      <c r="S2" s="9" t="s">
        <v>55</v>
      </c>
      <c r="T2" s="8" t="s">
        <v>56</v>
      </c>
      <c r="U2" s="8" t="s">
        <v>57</v>
      </c>
      <c r="V2" s="10" t="s">
        <v>58</v>
      </c>
      <c r="W2" s="9" t="s">
        <v>59</v>
      </c>
      <c r="X2" s="8" t="s">
        <v>60</v>
      </c>
      <c r="Y2" s="8" t="s">
        <v>61</v>
      </c>
      <c r="Z2" s="10" t="s">
        <v>62</v>
      </c>
      <c r="AA2" s="9" t="s">
        <v>63</v>
      </c>
      <c r="AB2" s="8" t="s">
        <v>64</v>
      </c>
      <c r="AC2" s="8" t="s">
        <v>65</v>
      </c>
      <c r="AD2" s="10" t="s">
        <v>66</v>
      </c>
      <c r="AE2" s="8" t="s">
        <v>67</v>
      </c>
      <c r="AF2" s="8" t="s">
        <v>68</v>
      </c>
      <c r="AG2" s="8" t="s">
        <v>69</v>
      </c>
      <c r="AH2" s="10" t="s">
        <v>70</v>
      </c>
      <c r="AI2" s="9" t="s">
        <v>71</v>
      </c>
      <c r="AJ2" s="8" t="s">
        <v>72</v>
      </c>
      <c r="AK2" s="8" t="s">
        <v>73</v>
      </c>
      <c r="AL2" s="10" t="s">
        <v>74</v>
      </c>
      <c r="AM2" s="8" t="s">
        <v>451</v>
      </c>
      <c r="AN2" s="8" t="s">
        <v>455</v>
      </c>
      <c r="AO2" s="8" t="s">
        <v>464</v>
      </c>
      <c r="AP2" s="8" t="s">
        <v>468</v>
      </c>
      <c r="AQ2" s="11"/>
      <c r="AR2" s="9">
        <v>2012</v>
      </c>
      <c r="AS2" s="8">
        <v>2013</v>
      </c>
      <c r="AT2" s="8">
        <v>2014</v>
      </c>
      <c r="AU2" s="8">
        <v>2015</v>
      </c>
      <c r="AV2" s="8">
        <v>2016</v>
      </c>
      <c r="AW2" s="8">
        <v>2017</v>
      </c>
      <c r="AX2" s="8">
        <v>2018</v>
      </c>
      <c r="AY2" s="8">
        <v>2019</v>
      </c>
      <c r="AZ2" s="8">
        <v>2020</v>
      </c>
      <c r="BA2" s="8">
        <v>2021</v>
      </c>
    </row>
    <row r="3" spans="1:53" ht="14.25" customHeight="1" x14ac:dyDescent="0.35">
      <c r="A3" s="12" t="s">
        <v>75</v>
      </c>
      <c r="B3" s="13" t="s">
        <v>76</v>
      </c>
      <c r="C3" s="14">
        <v>11621.530999999999</v>
      </c>
      <c r="D3" s="14">
        <v>12802.583000000001</v>
      </c>
      <c r="E3" s="14">
        <v>13233.708000000001</v>
      </c>
      <c r="F3" s="15">
        <v>12555.803</v>
      </c>
      <c r="G3" s="16">
        <v>10645.339</v>
      </c>
      <c r="H3" s="14">
        <v>12924.69</v>
      </c>
      <c r="I3" s="14">
        <v>15935.898000000001</v>
      </c>
      <c r="J3" s="15">
        <v>17199.277999999998</v>
      </c>
      <c r="K3" s="14">
        <v>18469.621999999999</v>
      </c>
      <c r="L3" s="14">
        <v>19641.857</v>
      </c>
      <c r="M3" s="14">
        <v>19731.085999999999</v>
      </c>
      <c r="N3" s="15">
        <v>20892.723999999998</v>
      </c>
      <c r="O3" s="16">
        <v>20398</v>
      </c>
      <c r="P3" s="14">
        <v>21029</v>
      </c>
      <c r="Q3" s="14">
        <v>20610</v>
      </c>
      <c r="R3" s="15">
        <v>21474</v>
      </c>
      <c r="S3" s="14">
        <v>22570</v>
      </c>
      <c r="T3" s="14">
        <v>23266</v>
      </c>
      <c r="U3" s="14">
        <v>22578</v>
      </c>
      <c r="V3" s="15">
        <v>27373</v>
      </c>
      <c r="W3" s="16">
        <v>36134</v>
      </c>
      <c r="X3" s="17">
        <v>37075</v>
      </c>
      <c r="Y3" s="17">
        <v>37776</v>
      </c>
      <c r="Z3" s="15">
        <v>41316</v>
      </c>
      <c r="AA3" s="16">
        <v>36604</v>
      </c>
      <c r="AB3" s="14">
        <v>38292</v>
      </c>
      <c r="AC3" s="14">
        <v>40014</v>
      </c>
      <c r="AD3" s="15">
        <v>44477</v>
      </c>
      <c r="AE3" s="14">
        <v>43226</v>
      </c>
      <c r="AF3" s="14">
        <v>47239</v>
      </c>
      <c r="AG3" s="14">
        <v>52029.258419999998</v>
      </c>
      <c r="AH3" s="15">
        <v>54251</v>
      </c>
      <c r="AI3" s="16">
        <v>54748</v>
      </c>
      <c r="AJ3" s="14">
        <v>55824</v>
      </c>
      <c r="AK3" s="14">
        <v>59431.98216</v>
      </c>
      <c r="AL3" s="15">
        <v>66355.186410000009</v>
      </c>
      <c r="AM3" s="14">
        <v>76789</v>
      </c>
      <c r="AN3" s="14">
        <f>SUM(AN4,AN7)</f>
        <v>98567.7</v>
      </c>
      <c r="AO3" s="14">
        <v>103366.15964</v>
      </c>
      <c r="AP3" s="14">
        <v>117069.03471000063</v>
      </c>
      <c r="AQ3" s="17"/>
      <c r="AR3" s="16">
        <v>50213.625</v>
      </c>
      <c r="AS3" s="14">
        <v>56705.205000000002</v>
      </c>
      <c r="AT3" s="14">
        <v>78735.289000000004</v>
      </c>
      <c r="AU3" s="14">
        <v>83511</v>
      </c>
      <c r="AV3" s="14">
        <v>95787</v>
      </c>
      <c r="AW3" s="14">
        <v>152301</v>
      </c>
      <c r="AX3" s="14">
        <v>159387</v>
      </c>
      <c r="AY3" s="14">
        <v>196745</v>
      </c>
      <c r="AZ3" s="14">
        <v>236359.16857000004</v>
      </c>
      <c r="BA3" s="14">
        <f>SUM(AM3:AP3)</f>
        <v>395791.89435000066</v>
      </c>
    </row>
    <row r="4" spans="1:53" ht="14.25" customHeight="1" x14ac:dyDescent="0.35">
      <c r="A4" s="18" t="s">
        <v>77</v>
      </c>
      <c r="B4" s="19" t="s">
        <v>77</v>
      </c>
      <c r="C4" s="20">
        <v>5608.55</v>
      </c>
      <c r="D4" s="20">
        <v>6432.4030000000002</v>
      </c>
      <c r="E4" s="20">
        <v>6727.8220000000001</v>
      </c>
      <c r="F4" s="21">
        <v>6951.616</v>
      </c>
      <c r="G4" s="22">
        <v>6365.3649999999998</v>
      </c>
      <c r="H4" s="20">
        <v>7675.3609999999999</v>
      </c>
      <c r="I4" s="20">
        <v>10215.317000000001</v>
      </c>
      <c r="J4" s="21">
        <v>10599.951999999999</v>
      </c>
      <c r="K4" s="20">
        <v>10474.64</v>
      </c>
      <c r="L4" s="20">
        <v>10788.505000000001</v>
      </c>
      <c r="M4" s="20">
        <v>11116.661</v>
      </c>
      <c r="N4" s="21">
        <v>11416.445</v>
      </c>
      <c r="O4" s="22">
        <v>11176</v>
      </c>
      <c r="P4" s="20">
        <v>12210</v>
      </c>
      <c r="Q4" s="20">
        <v>12195</v>
      </c>
      <c r="R4" s="21">
        <v>12864</v>
      </c>
      <c r="S4" s="20">
        <v>13289</v>
      </c>
      <c r="T4" s="20">
        <v>13963</v>
      </c>
      <c r="U4" s="20">
        <v>13095</v>
      </c>
      <c r="V4" s="21">
        <v>16605</v>
      </c>
      <c r="W4" s="22">
        <v>25376</v>
      </c>
      <c r="X4" s="20">
        <v>24947</v>
      </c>
      <c r="Y4" s="20">
        <v>25054</v>
      </c>
      <c r="Z4" s="21">
        <v>27359</v>
      </c>
      <c r="AA4" s="22">
        <v>24616</v>
      </c>
      <c r="AB4" s="20">
        <v>24589</v>
      </c>
      <c r="AC4" s="20">
        <v>24482</v>
      </c>
      <c r="AD4" s="21">
        <v>27598</v>
      </c>
      <c r="AE4" s="20">
        <v>27766</v>
      </c>
      <c r="AF4" s="20">
        <v>32680</v>
      </c>
      <c r="AG4" s="20">
        <v>37516.258419999998</v>
      </c>
      <c r="AH4" s="21">
        <v>37923</v>
      </c>
      <c r="AI4" s="22">
        <v>39408</v>
      </c>
      <c r="AJ4" s="20">
        <v>38852</v>
      </c>
      <c r="AK4" s="20">
        <v>40194</v>
      </c>
      <c r="AL4" s="21">
        <v>45857.265640000012</v>
      </c>
      <c r="AM4" s="20">
        <v>57691</v>
      </c>
      <c r="AN4" s="20">
        <f>SUM(AN5:AN6)</f>
        <v>78019.5</v>
      </c>
      <c r="AO4" s="20">
        <v>80679.513910000009</v>
      </c>
      <c r="AP4" s="20">
        <v>92913.845130000569</v>
      </c>
      <c r="AQ4" s="17"/>
      <c r="AR4" s="22">
        <v>25720.391000000003</v>
      </c>
      <c r="AS4" s="20">
        <v>34855.994999999995</v>
      </c>
      <c r="AT4" s="20">
        <v>43796.251000000004</v>
      </c>
      <c r="AU4" s="20">
        <v>48445</v>
      </c>
      <c r="AV4" s="20">
        <v>56952</v>
      </c>
      <c r="AW4" s="20">
        <v>102736</v>
      </c>
      <c r="AX4" s="20">
        <v>101285</v>
      </c>
      <c r="AY4" s="20">
        <v>135885</v>
      </c>
      <c r="AZ4" s="20">
        <v>164311.26564</v>
      </c>
      <c r="BA4" s="20">
        <f t="shared" ref="BA4:BA61" si="0">SUM(AM4:AP4)</f>
        <v>309303.85904000059</v>
      </c>
    </row>
    <row r="5" spans="1:53" ht="14.25" customHeight="1" x14ac:dyDescent="0.35">
      <c r="A5" s="258" t="s">
        <v>78</v>
      </c>
      <c r="B5" s="260" t="s">
        <v>79</v>
      </c>
      <c r="C5" s="25">
        <v>4097.7510000000002</v>
      </c>
      <c r="D5" s="25">
        <v>3739.431</v>
      </c>
      <c r="E5" s="25">
        <v>3959.1309999999999</v>
      </c>
      <c r="F5" s="26">
        <v>4555.7380000000003</v>
      </c>
      <c r="G5" s="27">
        <v>4388.308</v>
      </c>
      <c r="H5" s="25">
        <v>5886.0789999999997</v>
      </c>
      <c r="I5" s="25">
        <v>8495.6490000000013</v>
      </c>
      <c r="J5" s="26">
        <v>8727.476999999999</v>
      </c>
      <c r="K5" s="25">
        <v>8476.7219999999998</v>
      </c>
      <c r="L5" s="25">
        <v>8712.24</v>
      </c>
      <c r="M5" s="25">
        <v>8714.1350000000002</v>
      </c>
      <c r="N5" s="26">
        <v>9239.36</v>
      </c>
      <c r="O5" s="27">
        <v>9448</v>
      </c>
      <c r="P5" s="25">
        <v>10145</v>
      </c>
      <c r="Q5" s="25">
        <v>10277</v>
      </c>
      <c r="R5" s="26">
        <v>10143</v>
      </c>
      <c r="S5" s="25">
        <v>11066</v>
      </c>
      <c r="T5" s="25">
        <v>11450</v>
      </c>
      <c r="U5" s="25">
        <v>10653</v>
      </c>
      <c r="V5" s="26">
        <v>14498</v>
      </c>
      <c r="W5" s="27">
        <v>19882</v>
      </c>
      <c r="X5" s="25">
        <v>19553</v>
      </c>
      <c r="Y5" s="25">
        <v>18995</v>
      </c>
      <c r="Z5" s="26">
        <v>19888</v>
      </c>
      <c r="AA5" s="27">
        <v>20169</v>
      </c>
      <c r="AB5" s="25">
        <v>20122</v>
      </c>
      <c r="AC5" s="25">
        <v>19155</v>
      </c>
      <c r="AD5" s="26">
        <v>22084</v>
      </c>
      <c r="AE5" s="25">
        <v>23598</v>
      </c>
      <c r="AF5" s="25">
        <v>27080</v>
      </c>
      <c r="AG5" s="28">
        <v>30675.258419999998</v>
      </c>
      <c r="AH5" s="29">
        <v>30403</v>
      </c>
      <c r="AI5" s="30">
        <v>32839</v>
      </c>
      <c r="AJ5" s="28">
        <v>33314</v>
      </c>
      <c r="AK5" s="28">
        <v>33660</v>
      </c>
      <c r="AL5" s="29">
        <v>38522.598390000014</v>
      </c>
      <c r="AM5" s="28">
        <v>51424</v>
      </c>
      <c r="AN5" s="28">
        <v>71858.899999999994</v>
      </c>
      <c r="AO5" s="28">
        <v>69433.859369999918</v>
      </c>
      <c r="AP5" s="28">
        <v>78063.707150000555</v>
      </c>
      <c r="AQ5" s="17"/>
      <c r="AR5" s="30">
        <v>16352.050999999999</v>
      </c>
      <c r="AS5" s="28">
        <v>27497.512999999999</v>
      </c>
      <c r="AT5" s="28">
        <v>35142.457000000002</v>
      </c>
      <c r="AU5" s="28">
        <v>40013</v>
      </c>
      <c r="AV5" s="28">
        <v>47667</v>
      </c>
      <c r="AW5" s="28">
        <v>78318</v>
      </c>
      <c r="AX5" s="28">
        <v>81530</v>
      </c>
      <c r="AY5" s="28">
        <v>111756</v>
      </c>
      <c r="AZ5" s="28">
        <v>138335.59839</v>
      </c>
      <c r="BA5" s="28">
        <f t="shared" si="0"/>
        <v>270780.46652000048</v>
      </c>
    </row>
    <row r="6" spans="1:53" ht="14.25" customHeight="1" x14ac:dyDescent="0.35">
      <c r="A6" s="259" t="s">
        <v>80</v>
      </c>
      <c r="B6" s="261" t="s">
        <v>81</v>
      </c>
      <c r="C6" s="20">
        <v>1510.799</v>
      </c>
      <c r="D6" s="20">
        <v>2692.9720000000002</v>
      </c>
      <c r="E6" s="20">
        <v>2768.6909999999998</v>
      </c>
      <c r="F6" s="21">
        <v>2395.8780000000002</v>
      </c>
      <c r="G6" s="22">
        <v>1977.057</v>
      </c>
      <c r="H6" s="20">
        <v>1789.2819999999999</v>
      </c>
      <c r="I6" s="20">
        <v>1719.6679999999999</v>
      </c>
      <c r="J6" s="21">
        <v>1872.4749999999999</v>
      </c>
      <c r="K6" s="20">
        <v>1997.9180000000001</v>
      </c>
      <c r="L6" s="20">
        <v>2076.2650000000003</v>
      </c>
      <c r="M6" s="20">
        <v>2402.5259999999998</v>
      </c>
      <c r="N6" s="21">
        <v>2177.085</v>
      </c>
      <c r="O6" s="22">
        <v>1728</v>
      </c>
      <c r="P6" s="20">
        <v>2065</v>
      </c>
      <c r="Q6" s="20">
        <v>1918</v>
      </c>
      <c r="R6" s="21">
        <v>2721</v>
      </c>
      <c r="S6" s="20">
        <v>2223</v>
      </c>
      <c r="T6" s="20">
        <v>2513</v>
      </c>
      <c r="U6" s="20">
        <v>2442</v>
      </c>
      <c r="V6" s="21">
        <v>2107</v>
      </c>
      <c r="W6" s="22">
        <v>5494</v>
      </c>
      <c r="X6" s="20">
        <v>5394</v>
      </c>
      <c r="Y6" s="20">
        <v>6059</v>
      </c>
      <c r="Z6" s="21">
        <v>7471</v>
      </c>
      <c r="AA6" s="22">
        <v>4447</v>
      </c>
      <c r="AB6" s="20">
        <v>4467</v>
      </c>
      <c r="AC6" s="20">
        <v>5327</v>
      </c>
      <c r="AD6" s="21">
        <v>5514</v>
      </c>
      <c r="AE6" s="20">
        <v>4168</v>
      </c>
      <c r="AF6" s="20">
        <v>5600</v>
      </c>
      <c r="AG6" s="20">
        <v>6841</v>
      </c>
      <c r="AH6" s="21">
        <v>7520</v>
      </c>
      <c r="AI6" s="22">
        <v>6569</v>
      </c>
      <c r="AJ6" s="20">
        <v>5538</v>
      </c>
      <c r="AK6" s="20">
        <v>6534</v>
      </c>
      <c r="AL6" s="21">
        <v>7334.6672499999995</v>
      </c>
      <c r="AM6" s="20">
        <v>6267</v>
      </c>
      <c r="AN6" s="20">
        <v>6160.6</v>
      </c>
      <c r="AO6" s="20">
        <v>11245.654539999996</v>
      </c>
      <c r="AP6" s="20">
        <v>14850.13798000001</v>
      </c>
      <c r="AQ6" s="17"/>
      <c r="AR6" s="22">
        <v>9368.34</v>
      </c>
      <c r="AS6" s="20">
        <v>7358.482</v>
      </c>
      <c r="AT6" s="20">
        <v>8653.7940000000017</v>
      </c>
      <c r="AU6" s="20">
        <v>8432</v>
      </c>
      <c r="AV6" s="20">
        <v>9285</v>
      </c>
      <c r="AW6" s="20">
        <v>24418</v>
      </c>
      <c r="AX6" s="20">
        <v>19755</v>
      </c>
      <c r="AY6" s="20">
        <v>24129</v>
      </c>
      <c r="AZ6" s="20">
        <v>25975.667249999999</v>
      </c>
      <c r="BA6" s="20">
        <f t="shared" si="0"/>
        <v>38523.392520000009</v>
      </c>
    </row>
    <row r="7" spans="1:53" ht="14.25" customHeight="1" x14ac:dyDescent="0.35">
      <c r="A7" s="23" t="s">
        <v>82</v>
      </c>
      <c r="B7" s="24" t="s">
        <v>83</v>
      </c>
      <c r="C7" s="25">
        <v>6012.9809999999998</v>
      </c>
      <c r="D7" s="25">
        <v>6370.18</v>
      </c>
      <c r="E7" s="25">
        <v>6505.8860000000004</v>
      </c>
      <c r="F7" s="26">
        <v>5604.1869999999999</v>
      </c>
      <c r="G7" s="27">
        <v>4279.9740000000002</v>
      </c>
      <c r="H7" s="25">
        <v>5249.3290000000006</v>
      </c>
      <c r="I7" s="25">
        <v>5720.5810000000001</v>
      </c>
      <c r="J7" s="26">
        <v>6599.326</v>
      </c>
      <c r="K7" s="25">
        <v>7994.982</v>
      </c>
      <c r="L7" s="25">
        <v>8853.351999999999</v>
      </c>
      <c r="M7" s="25">
        <v>8614.4249999999993</v>
      </c>
      <c r="N7" s="26">
        <v>9476.2789999999986</v>
      </c>
      <c r="O7" s="27">
        <v>9222</v>
      </c>
      <c r="P7" s="25">
        <v>8819</v>
      </c>
      <c r="Q7" s="25">
        <v>8415</v>
      </c>
      <c r="R7" s="26">
        <v>8610</v>
      </c>
      <c r="S7" s="25">
        <v>9281</v>
      </c>
      <c r="T7" s="25">
        <v>9303</v>
      </c>
      <c r="U7" s="25">
        <v>9483</v>
      </c>
      <c r="V7" s="26">
        <v>10768</v>
      </c>
      <c r="W7" s="27">
        <v>10758</v>
      </c>
      <c r="X7" s="25">
        <v>12128</v>
      </c>
      <c r="Y7" s="25">
        <v>12722</v>
      </c>
      <c r="Z7" s="26">
        <v>13957</v>
      </c>
      <c r="AA7" s="27">
        <v>11988</v>
      </c>
      <c r="AB7" s="25">
        <v>13703</v>
      </c>
      <c r="AC7" s="25">
        <v>15532</v>
      </c>
      <c r="AD7" s="26">
        <v>16879</v>
      </c>
      <c r="AE7" s="25">
        <v>15460</v>
      </c>
      <c r="AF7" s="25">
        <v>14559</v>
      </c>
      <c r="AG7" s="25">
        <v>14513</v>
      </c>
      <c r="AH7" s="26">
        <v>16328</v>
      </c>
      <c r="AI7" s="27">
        <v>15340</v>
      </c>
      <c r="AJ7" s="25">
        <v>16972</v>
      </c>
      <c r="AK7" s="25">
        <v>19237.98216</v>
      </c>
      <c r="AL7" s="26">
        <v>20497.920769999997</v>
      </c>
      <c r="AM7" s="25">
        <v>19097</v>
      </c>
      <c r="AN7" s="25">
        <f>SUM(AN8:AN9)</f>
        <v>20548.2</v>
      </c>
      <c r="AO7" s="25">
        <v>22686.645729999997</v>
      </c>
      <c r="AP7" s="25">
        <v>24155.18958000006</v>
      </c>
      <c r="AQ7" s="17"/>
      <c r="AR7" s="27">
        <v>24493.233999999997</v>
      </c>
      <c r="AS7" s="25">
        <v>21849.21</v>
      </c>
      <c r="AT7" s="25">
        <v>34939.038</v>
      </c>
      <c r="AU7" s="25">
        <v>35066</v>
      </c>
      <c r="AV7" s="25">
        <v>38835</v>
      </c>
      <c r="AW7" s="25">
        <v>49565</v>
      </c>
      <c r="AX7" s="25">
        <v>58102</v>
      </c>
      <c r="AY7" s="25">
        <v>60860</v>
      </c>
      <c r="AZ7" s="25">
        <v>72047.902929999997</v>
      </c>
      <c r="BA7" s="25">
        <f t="shared" si="0"/>
        <v>86487.03531000005</v>
      </c>
    </row>
    <row r="8" spans="1:53" ht="14.25" customHeight="1" x14ac:dyDescent="0.35">
      <c r="A8" s="259" t="s">
        <v>84</v>
      </c>
      <c r="B8" s="261" t="s">
        <v>84</v>
      </c>
      <c r="C8" s="20">
        <v>3485.116</v>
      </c>
      <c r="D8" s="20">
        <v>3879.5960000000005</v>
      </c>
      <c r="E8" s="20">
        <v>3657.0770000000002</v>
      </c>
      <c r="F8" s="21">
        <v>3821.6819999999998</v>
      </c>
      <c r="G8" s="22">
        <v>3627.962</v>
      </c>
      <c r="H8" s="20">
        <v>4152.8080000000009</v>
      </c>
      <c r="I8" s="20">
        <v>4620.4399999999996</v>
      </c>
      <c r="J8" s="21">
        <v>4805.6509999999998</v>
      </c>
      <c r="K8" s="20">
        <v>5213.4059999999999</v>
      </c>
      <c r="L8" s="20">
        <v>5629.4859999999999</v>
      </c>
      <c r="M8" s="20">
        <v>5460.6350000000002</v>
      </c>
      <c r="N8" s="21">
        <v>5760.0569999999998</v>
      </c>
      <c r="O8" s="22">
        <v>5941</v>
      </c>
      <c r="P8" s="20">
        <v>6186</v>
      </c>
      <c r="Q8" s="20">
        <v>6597</v>
      </c>
      <c r="R8" s="21">
        <v>7356</v>
      </c>
      <c r="S8" s="20">
        <v>7627</v>
      </c>
      <c r="T8" s="20">
        <v>6992</v>
      </c>
      <c r="U8" s="20">
        <v>7157</v>
      </c>
      <c r="V8" s="21">
        <v>7977</v>
      </c>
      <c r="W8" s="22">
        <v>7780</v>
      </c>
      <c r="X8" s="20">
        <v>8007</v>
      </c>
      <c r="Y8" s="20">
        <v>8414</v>
      </c>
      <c r="Z8" s="21">
        <v>9286</v>
      </c>
      <c r="AA8" s="22">
        <v>10184</v>
      </c>
      <c r="AB8" s="20">
        <v>11411</v>
      </c>
      <c r="AC8" s="20">
        <v>12782</v>
      </c>
      <c r="AD8" s="21">
        <v>14098</v>
      </c>
      <c r="AE8" s="20">
        <v>12593</v>
      </c>
      <c r="AF8" s="20">
        <v>12461</v>
      </c>
      <c r="AG8" s="20">
        <v>12048</v>
      </c>
      <c r="AH8" s="21">
        <v>14331</v>
      </c>
      <c r="AI8" s="22">
        <v>13468</v>
      </c>
      <c r="AJ8" s="20">
        <v>15694</v>
      </c>
      <c r="AK8" s="20">
        <v>18641.98216</v>
      </c>
      <c r="AL8" s="21">
        <v>20151.032099999997</v>
      </c>
      <c r="AM8" s="20">
        <v>18358</v>
      </c>
      <c r="AN8" s="20">
        <v>20081.7</v>
      </c>
      <c r="AO8" s="20">
        <v>22113.690659999997</v>
      </c>
      <c r="AP8" s="20">
        <v>22754.010630000059</v>
      </c>
      <c r="AQ8" s="17"/>
      <c r="AR8" s="22">
        <v>14843.471000000001</v>
      </c>
      <c r="AS8" s="20">
        <v>17206.860999999997</v>
      </c>
      <c r="AT8" s="20">
        <v>22063.583999999999</v>
      </c>
      <c r="AU8" s="20">
        <v>26080</v>
      </c>
      <c r="AV8" s="20">
        <v>29753</v>
      </c>
      <c r="AW8" s="20">
        <v>33487</v>
      </c>
      <c r="AX8" s="20">
        <v>48475</v>
      </c>
      <c r="AY8" s="20">
        <v>51433</v>
      </c>
      <c r="AZ8" s="20">
        <v>67955.014259999996</v>
      </c>
      <c r="BA8" s="20">
        <f t="shared" si="0"/>
        <v>83307.401290000053</v>
      </c>
    </row>
    <row r="9" spans="1:53" ht="14.25" customHeight="1" x14ac:dyDescent="0.35">
      <c r="A9" s="258" t="s">
        <v>85</v>
      </c>
      <c r="B9" s="260" t="s">
        <v>85</v>
      </c>
      <c r="C9" s="25">
        <v>2527.8649999999998</v>
      </c>
      <c r="D9" s="25">
        <v>2490.5839999999998</v>
      </c>
      <c r="E9" s="25">
        <v>2848.8090000000002</v>
      </c>
      <c r="F9" s="26">
        <v>1782.5049999999999</v>
      </c>
      <c r="G9" s="27">
        <v>652.01200000000006</v>
      </c>
      <c r="H9" s="25">
        <v>1096.521</v>
      </c>
      <c r="I9" s="25">
        <v>1100.1410000000001</v>
      </c>
      <c r="J9" s="26">
        <v>1793.675</v>
      </c>
      <c r="K9" s="25">
        <v>2781.576</v>
      </c>
      <c r="L9" s="25">
        <v>3223.866</v>
      </c>
      <c r="M9" s="25">
        <v>3153.79</v>
      </c>
      <c r="N9" s="26">
        <v>3716.2219999999998</v>
      </c>
      <c r="O9" s="27">
        <v>3281</v>
      </c>
      <c r="P9" s="25">
        <v>2633</v>
      </c>
      <c r="Q9" s="25">
        <v>1818</v>
      </c>
      <c r="R9" s="26">
        <v>1254</v>
      </c>
      <c r="S9" s="25">
        <v>1654</v>
      </c>
      <c r="T9" s="25">
        <v>2311</v>
      </c>
      <c r="U9" s="25">
        <v>2326</v>
      </c>
      <c r="V9" s="26">
        <v>2791</v>
      </c>
      <c r="W9" s="27">
        <v>2978</v>
      </c>
      <c r="X9" s="25">
        <v>4121</v>
      </c>
      <c r="Y9" s="25">
        <v>4308</v>
      </c>
      <c r="Z9" s="26">
        <v>4671</v>
      </c>
      <c r="AA9" s="27">
        <v>1804</v>
      </c>
      <c r="AB9" s="25">
        <v>2292</v>
      </c>
      <c r="AC9" s="25">
        <v>2750</v>
      </c>
      <c r="AD9" s="26">
        <v>2781</v>
      </c>
      <c r="AE9" s="25">
        <v>2867</v>
      </c>
      <c r="AF9" s="25">
        <v>2098</v>
      </c>
      <c r="AG9" s="25">
        <v>2465</v>
      </c>
      <c r="AH9" s="26">
        <v>1997</v>
      </c>
      <c r="AI9" s="27">
        <v>1872</v>
      </c>
      <c r="AJ9" s="25">
        <v>1278</v>
      </c>
      <c r="AK9" s="25">
        <v>596</v>
      </c>
      <c r="AL9" s="26">
        <v>346.88867000000027</v>
      </c>
      <c r="AM9" s="25">
        <v>739</v>
      </c>
      <c r="AN9" s="25">
        <v>466.5</v>
      </c>
      <c r="AO9" s="25">
        <v>573</v>
      </c>
      <c r="AP9" s="25">
        <v>1401.1789500000016</v>
      </c>
      <c r="AQ9" s="17"/>
      <c r="AR9" s="27">
        <v>9649.762999999999</v>
      </c>
      <c r="AS9" s="25">
        <v>4642.3490000000002</v>
      </c>
      <c r="AT9" s="25">
        <v>12875.454</v>
      </c>
      <c r="AU9" s="25">
        <v>8986</v>
      </c>
      <c r="AV9" s="25">
        <v>9082</v>
      </c>
      <c r="AW9" s="25">
        <v>16078</v>
      </c>
      <c r="AX9" s="25">
        <v>9627</v>
      </c>
      <c r="AY9" s="25">
        <v>9427</v>
      </c>
      <c r="AZ9" s="25">
        <v>4092.8886700000003</v>
      </c>
      <c r="BA9" s="25">
        <f t="shared" si="0"/>
        <v>3179.6789500000014</v>
      </c>
    </row>
    <row r="10" spans="1:53" ht="14.25" customHeight="1" x14ac:dyDescent="0.35">
      <c r="A10" s="31" t="s">
        <v>86</v>
      </c>
      <c r="B10" s="32" t="s">
        <v>87</v>
      </c>
      <c r="C10" s="33">
        <v>-902.40399999999863</v>
      </c>
      <c r="D10" s="33">
        <v>-1015.9920000000002</v>
      </c>
      <c r="E10" s="33">
        <v>-1065.3450000000012</v>
      </c>
      <c r="F10" s="34">
        <v>-984.38299999999981</v>
      </c>
      <c r="G10" s="35">
        <v>-998.81899999999951</v>
      </c>
      <c r="H10" s="33">
        <v>-1250.0750000000007</v>
      </c>
      <c r="I10" s="33">
        <v>-1565.8230000000003</v>
      </c>
      <c r="J10" s="34">
        <v>-1694.6229999999978</v>
      </c>
      <c r="K10" s="33">
        <v>-1806.6729999999989</v>
      </c>
      <c r="L10" s="33">
        <v>-1919.2220000000016</v>
      </c>
      <c r="M10" s="33">
        <v>-1910.0910000000003</v>
      </c>
      <c r="N10" s="34">
        <v>-2088.4169999999976</v>
      </c>
      <c r="O10" s="35">
        <v>-1944</v>
      </c>
      <c r="P10" s="33">
        <v>-1970</v>
      </c>
      <c r="Q10" s="33">
        <v>-1972</v>
      </c>
      <c r="R10" s="34">
        <v>-2321</v>
      </c>
      <c r="S10" s="33">
        <v>-2688</v>
      </c>
      <c r="T10" s="33">
        <v>-2735</v>
      </c>
      <c r="U10" s="33">
        <v>-2638</v>
      </c>
      <c r="V10" s="34">
        <v>-3168</v>
      </c>
      <c r="W10" s="35">
        <v>-4115</v>
      </c>
      <c r="X10" s="33">
        <v>-4228</v>
      </c>
      <c r="Y10" s="33">
        <v>-4310</v>
      </c>
      <c r="Z10" s="34">
        <v>-4739</v>
      </c>
      <c r="AA10" s="35">
        <v>-3972</v>
      </c>
      <c r="AB10" s="33">
        <v>-4167</v>
      </c>
      <c r="AC10" s="33">
        <v>-4342</v>
      </c>
      <c r="AD10" s="34">
        <v>-4797</v>
      </c>
      <c r="AE10" s="33">
        <v>-4686</v>
      </c>
      <c r="AF10" s="33">
        <v>-5073</v>
      </c>
      <c r="AG10" s="33">
        <v>-5665.2584199999983</v>
      </c>
      <c r="AH10" s="34">
        <v>-6168</v>
      </c>
      <c r="AI10" s="35">
        <v>-6126</v>
      </c>
      <c r="AJ10" s="33">
        <v>-6263</v>
      </c>
      <c r="AK10" s="33">
        <v>-6668.9821599999996</v>
      </c>
      <c r="AL10" s="34">
        <v>-7308.0070399999968</v>
      </c>
      <c r="AM10" s="33">
        <v>-8549</v>
      </c>
      <c r="AN10" s="33">
        <f>SUM(AN11,AN14)</f>
        <v>-10750</v>
      </c>
      <c r="AO10" s="33">
        <v>-11310</v>
      </c>
      <c r="AP10" s="33">
        <v>-12585.469080001141</v>
      </c>
      <c r="AQ10" s="17"/>
      <c r="AR10" s="35">
        <v>-3968.1239999999998</v>
      </c>
      <c r="AS10" s="33">
        <v>-5509.3399999999983</v>
      </c>
      <c r="AT10" s="33">
        <v>-7724.4029999999984</v>
      </c>
      <c r="AU10" s="33">
        <v>-8207</v>
      </c>
      <c r="AV10" s="33">
        <v>-11229</v>
      </c>
      <c r="AW10" s="33">
        <v>-17392</v>
      </c>
      <c r="AX10" s="33">
        <v>-17278</v>
      </c>
      <c r="AY10" s="33">
        <v>-21592</v>
      </c>
      <c r="AZ10" s="33">
        <v>-26365.989199999996</v>
      </c>
      <c r="BA10" s="33">
        <f t="shared" si="0"/>
        <v>-43194.469080001145</v>
      </c>
    </row>
    <row r="11" spans="1:53" ht="14.25" customHeight="1" x14ac:dyDescent="0.35">
      <c r="A11" s="23" t="s">
        <v>77</v>
      </c>
      <c r="B11" s="24" t="s">
        <v>77</v>
      </c>
      <c r="C11" s="25">
        <v>-406.64500000000044</v>
      </c>
      <c r="D11" s="25">
        <v>-481.5010000000002</v>
      </c>
      <c r="E11" s="25">
        <v>-499.1820000000007</v>
      </c>
      <c r="F11" s="26">
        <v>-528.25900000000001</v>
      </c>
      <c r="G11" s="27">
        <v>-561.5639999999994</v>
      </c>
      <c r="H11" s="25">
        <v>-721.09699999999975</v>
      </c>
      <c r="I11" s="25">
        <v>-982.34300000000076</v>
      </c>
      <c r="J11" s="26">
        <v>-1020.3619999999992</v>
      </c>
      <c r="K11" s="25">
        <v>-1009.5949999999993</v>
      </c>
      <c r="L11" s="25">
        <v>-1041.0420000000013</v>
      </c>
      <c r="M11" s="25">
        <v>-1063.5730000000003</v>
      </c>
      <c r="N11" s="26">
        <v>-1145.0749999999989</v>
      </c>
      <c r="O11" s="27">
        <v>-1038</v>
      </c>
      <c r="P11" s="25">
        <v>-1099</v>
      </c>
      <c r="Q11" s="25">
        <v>-1119</v>
      </c>
      <c r="R11" s="26">
        <v>-1344</v>
      </c>
      <c r="S11" s="25">
        <v>-1541</v>
      </c>
      <c r="T11" s="25">
        <v>-1602</v>
      </c>
      <c r="U11" s="25">
        <v>-1473</v>
      </c>
      <c r="V11" s="26">
        <v>-1869</v>
      </c>
      <c r="W11" s="27">
        <v>-2821</v>
      </c>
      <c r="X11" s="25">
        <v>-2765</v>
      </c>
      <c r="Y11" s="25">
        <v>-2781</v>
      </c>
      <c r="Z11" s="26">
        <v>-3061</v>
      </c>
      <c r="AA11" s="27">
        <v>-2666</v>
      </c>
      <c r="AB11" s="25">
        <v>-2696</v>
      </c>
      <c r="AC11" s="25">
        <v>-2691</v>
      </c>
      <c r="AD11" s="26">
        <v>-3014</v>
      </c>
      <c r="AE11" s="25">
        <v>-2983</v>
      </c>
      <c r="AF11" s="25">
        <v>-3449</v>
      </c>
      <c r="AG11" s="25">
        <v>-4051.2584199999983</v>
      </c>
      <c r="AH11" s="26">
        <v>-4364</v>
      </c>
      <c r="AI11" s="27">
        <v>-4429</v>
      </c>
      <c r="AJ11" s="25">
        <v>-4350</v>
      </c>
      <c r="AK11" s="25">
        <v>-4545</v>
      </c>
      <c r="AL11" s="26">
        <v>-5043.893210000002</v>
      </c>
      <c r="AM11" s="25">
        <v>-6431</v>
      </c>
      <c r="AN11" s="25">
        <f>SUM(AN12:AN13)</f>
        <v>-8460</v>
      </c>
      <c r="AO11" s="25">
        <v>-8850</v>
      </c>
      <c r="AP11" s="25">
        <v>-9912.4673600011356</v>
      </c>
      <c r="AQ11" s="17"/>
      <c r="AR11" s="27">
        <v>-1915.5870000000014</v>
      </c>
      <c r="AS11" s="25">
        <v>-3285.3659999999991</v>
      </c>
      <c r="AT11" s="25">
        <v>-4259.2849999999999</v>
      </c>
      <c r="AU11" s="25">
        <v>-4600</v>
      </c>
      <c r="AV11" s="25">
        <v>-6485</v>
      </c>
      <c r="AW11" s="25">
        <v>-11428</v>
      </c>
      <c r="AX11" s="25">
        <v>-11067</v>
      </c>
      <c r="AY11" s="25">
        <v>-14847.65842</v>
      </c>
      <c r="AZ11" s="25">
        <v>-18367.893210000002</v>
      </c>
      <c r="BA11" s="25">
        <f t="shared" si="0"/>
        <v>-33653.467360001137</v>
      </c>
    </row>
    <row r="12" spans="1:53" ht="14.25" customHeight="1" x14ac:dyDescent="0.35">
      <c r="A12" s="259" t="s">
        <v>78</v>
      </c>
      <c r="B12" s="261" t="s">
        <v>79</v>
      </c>
      <c r="C12" s="20">
        <v>-287.01000000000022</v>
      </c>
      <c r="D12" s="20">
        <v>-253.96399999999994</v>
      </c>
      <c r="E12" s="20">
        <v>-264.65999999999985</v>
      </c>
      <c r="F12" s="21">
        <v>-289.15000000000055</v>
      </c>
      <c r="G12" s="22">
        <v>-373.60399999999981</v>
      </c>
      <c r="H12" s="20">
        <v>-536.36899999999969</v>
      </c>
      <c r="I12" s="20">
        <v>-815.97900000000118</v>
      </c>
      <c r="J12" s="21">
        <v>-816.77499999999964</v>
      </c>
      <c r="K12" s="20">
        <v>-799.77299999999923</v>
      </c>
      <c r="L12" s="20">
        <v>-827.4389999999994</v>
      </c>
      <c r="M12" s="20">
        <v>-807.9350000000004</v>
      </c>
      <c r="N12" s="21">
        <v>-898.58200000000033</v>
      </c>
      <c r="O12" s="22">
        <v>-866</v>
      </c>
      <c r="P12" s="20">
        <v>-901</v>
      </c>
      <c r="Q12" s="20">
        <v>-913</v>
      </c>
      <c r="R12" s="21">
        <v>-1054</v>
      </c>
      <c r="S12" s="20">
        <v>-1266</v>
      </c>
      <c r="T12" s="20">
        <v>-1279</v>
      </c>
      <c r="U12" s="20">
        <v>-1164</v>
      </c>
      <c r="V12" s="21">
        <v>-1611</v>
      </c>
      <c r="W12" s="22">
        <v>-2159</v>
      </c>
      <c r="X12" s="20">
        <v>-2120</v>
      </c>
      <c r="Y12" s="20">
        <v>-2052</v>
      </c>
      <c r="Z12" s="21">
        <v>-2157</v>
      </c>
      <c r="AA12" s="22">
        <v>-2177</v>
      </c>
      <c r="AB12" s="20">
        <v>-2209</v>
      </c>
      <c r="AC12" s="20">
        <v>-2099</v>
      </c>
      <c r="AD12" s="21">
        <v>-2415</v>
      </c>
      <c r="AE12" s="20">
        <v>-2516</v>
      </c>
      <c r="AF12" s="20">
        <v>-2836</v>
      </c>
      <c r="AG12" s="20">
        <v>-3290.2584199999983</v>
      </c>
      <c r="AH12" s="21">
        <v>-3516</v>
      </c>
      <c r="AI12" s="22">
        <v>-3662</v>
      </c>
      <c r="AJ12" s="20">
        <v>-3719</v>
      </c>
      <c r="AK12" s="20">
        <v>-3762</v>
      </c>
      <c r="AL12" s="21">
        <v>-3327.858960000005</v>
      </c>
      <c r="AM12" s="20">
        <v>-5618</v>
      </c>
      <c r="AN12" s="20">
        <v>-7469</v>
      </c>
      <c r="AO12" s="20">
        <v>-7742.2181199999377</v>
      </c>
      <c r="AP12" s="20">
        <v>-8258.9444900011586</v>
      </c>
      <c r="AQ12" s="17"/>
      <c r="AR12" s="22">
        <v>-1094.7840000000006</v>
      </c>
      <c r="AS12" s="20">
        <v>-2542.7270000000003</v>
      </c>
      <c r="AT12" s="20">
        <v>-3333.7289999999994</v>
      </c>
      <c r="AU12" s="20">
        <v>-3734</v>
      </c>
      <c r="AV12" s="20">
        <v>-5320</v>
      </c>
      <c r="AW12" s="20">
        <v>-8488</v>
      </c>
      <c r="AX12" s="20">
        <v>-8900</v>
      </c>
      <c r="AY12" s="20">
        <v>-12158.65842</v>
      </c>
      <c r="AZ12" s="20">
        <v>-14470.858960000005</v>
      </c>
      <c r="BA12" s="20">
        <f t="shared" si="0"/>
        <v>-29088.162610001098</v>
      </c>
    </row>
    <row r="13" spans="1:53" ht="14.25" customHeight="1" x14ac:dyDescent="0.35">
      <c r="A13" s="258" t="s">
        <v>80</v>
      </c>
      <c r="B13" s="260" t="s">
        <v>81</v>
      </c>
      <c r="C13" s="25">
        <v>-119.63499999999999</v>
      </c>
      <c r="D13" s="25">
        <v>-227.53700000000026</v>
      </c>
      <c r="E13" s="25">
        <v>-234.52199999999993</v>
      </c>
      <c r="F13" s="26">
        <v>-239.10900000000038</v>
      </c>
      <c r="G13" s="27">
        <v>-187.96000000000004</v>
      </c>
      <c r="H13" s="25">
        <v>-184.72799999999984</v>
      </c>
      <c r="I13" s="25">
        <v>-166.36399999999981</v>
      </c>
      <c r="J13" s="26">
        <v>-203.58699999999976</v>
      </c>
      <c r="K13" s="25">
        <v>-209.82200000000012</v>
      </c>
      <c r="L13" s="25">
        <v>-213.60300000000052</v>
      </c>
      <c r="M13" s="25">
        <v>-255.63799999999992</v>
      </c>
      <c r="N13" s="26">
        <v>-246.49300000000017</v>
      </c>
      <c r="O13" s="27">
        <v>-172</v>
      </c>
      <c r="P13" s="25">
        <v>-198</v>
      </c>
      <c r="Q13" s="25">
        <v>-206</v>
      </c>
      <c r="R13" s="26">
        <v>-290</v>
      </c>
      <c r="S13" s="25">
        <v>-275</v>
      </c>
      <c r="T13" s="25">
        <v>-323</v>
      </c>
      <c r="U13" s="25">
        <v>-309</v>
      </c>
      <c r="V13" s="26">
        <v>-258</v>
      </c>
      <c r="W13" s="27">
        <v>-662</v>
      </c>
      <c r="X13" s="25">
        <v>-645</v>
      </c>
      <c r="Y13" s="25">
        <v>-729</v>
      </c>
      <c r="Z13" s="26">
        <v>-904</v>
      </c>
      <c r="AA13" s="27">
        <v>-489</v>
      </c>
      <c r="AB13" s="25">
        <v>-487</v>
      </c>
      <c r="AC13" s="25">
        <v>-592</v>
      </c>
      <c r="AD13" s="26">
        <v>-599</v>
      </c>
      <c r="AE13" s="25">
        <v>-467</v>
      </c>
      <c r="AF13" s="25">
        <v>-613</v>
      </c>
      <c r="AG13" s="25">
        <v>-761</v>
      </c>
      <c r="AH13" s="26">
        <v>-848</v>
      </c>
      <c r="AI13" s="27">
        <v>-767</v>
      </c>
      <c r="AJ13" s="25">
        <v>-631</v>
      </c>
      <c r="AK13" s="25">
        <v>-783</v>
      </c>
      <c r="AL13" s="26">
        <v>-1716.0342499999988</v>
      </c>
      <c r="AM13" s="25">
        <v>-813</v>
      </c>
      <c r="AN13" s="25">
        <v>-991</v>
      </c>
      <c r="AO13" s="25">
        <v>-1108.4595999999983</v>
      </c>
      <c r="AP13" s="25">
        <v>-1653.522869999977</v>
      </c>
      <c r="AQ13" s="17"/>
      <c r="AR13" s="27">
        <v>-820.80300000000057</v>
      </c>
      <c r="AS13" s="25">
        <v>-742.63899999999944</v>
      </c>
      <c r="AT13" s="25">
        <v>-925.55600000000072</v>
      </c>
      <c r="AU13" s="25">
        <v>-866</v>
      </c>
      <c r="AV13" s="25">
        <v>-1165</v>
      </c>
      <c r="AW13" s="25">
        <v>-2940</v>
      </c>
      <c r="AX13" s="25">
        <v>-2167</v>
      </c>
      <c r="AY13" s="25">
        <v>-2689</v>
      </c>
      <c r="AZ13" s="25">
        <v>-3897.0342499999988</v>
      </c>
      <c r="BA13" s="25">
        <f t="shared" si="0"/>
        <v>-4565.9824699999754</v>
      </c>
    </row>
    <row r="14" spans="1:53" ht="14.25" customHeight="1" x14ac:dyDescent="0.35">
      <c r="A14" s="18" t="s">
        <v>82</v>
      </c>
      <c r="B14" s="19" t="s">
        <v>83</v>
      </c>
      <c r="C14" s="20">
        <v>-495.75900000000001</v>
      </c>
      <c r="D14" s="20">
        <v>-534.49099999999999</v>
      </c>
      <c r="E14" s="20">
        <v>-566.16300000000047</v>
      </c>
      <c r="F14" s="21">
        <v>-456.1239999999998</v>
      </c>
      <c r="G14" s="22">
        <v>-437.25500000000011</v>
      </c>
      <c r="H14" s="20">
        <v>-528.97800000000097</v>
      </c>
      <c r="I14" s="20">
        <v>-583.48000000000047</v>
      </c>
      <c r="J14" s="21">
        <v>-674.26099999999951</v>
      </c>
      <c r="K14" s="20">
        <v>-797.07799999999952</v>
      </c>
      <c r="L14" s="20">
        <v>-878.17999999999938</v>
      </c>
      <c r="M14" s="20">
        <v>-846.51799999999912</v>
      </c>
      <c r="N14" s="21">
        <v>-943.34199999999873</v>
      </c>
      <c r="O14" s="22">
        <v>-906</v>
      </c>
      <c r="P14" s="20">
        <v>-871</v>
      </c>
      <c r="Q14" s="20">
        <v>-853</v>
      </c>
      <c r="R14" s="21">
        <v>-977</v>
      </c>
      <c r="S14" s="20">
        <v>-1147</v>
      </c>
      <c r="T14" s="20">
        <v>-1133</v>
      </c>
      <c r="U14" s="20">
        <v>-1165</v>
      </c>
      <c r="V14" s="21">
        <v>-1299</v>
      </c>
      <c r="W14" s="22">
        <v>-1294</v>
      </c>
      <c r="X14" s="20">
        <v>-1463</v>
      </c>
      <c r="Y14" s="20">
        <v>-1529</v>
      </c>
      <c r="Z14" s="21">
        <v>-1678</v>
      </c>
      <c r="AA14" s="22">
        <v>-1306</v>
      </c>
      <c r="AB14" s="20">
        <v>-1471</v>
      </c>
      <c r="AC14" s="20">
        <v>-1651</v>
      </c>
      <c r="AD14" s="21">
        <v>-1783</v>
      </c>
      <c r="AE14" s="20">
        <v>-1703</v>
      </c>
      <c r="AF14" s="20">
        <v>-1624</v>
      </c>
      <c r="AG14" s="20">
        <v>-1614</v>
      </c>
      <c r="AH14" s="21">
        <v>-1804</v>
      </c>
      <c r="AI14" s="22">
        <v>-1697</v>
      </c>
      <c r="AJ14" s="20">
        <v>-1913</v>
      </c>
      <c r="AK14" s="20">
        <v>-2123.9821599999996</v>
      </c>
      <c r="AL14" s="21">
        <v>-2264.1138299999948</v>
      </c>
      <c r="AM14" s="20">
        <v>-2118</v>
      </c>
      <c r="AN14" s="20">
        <f>SUM(AN15:AN16)</f>
        <v>-2290</v>
      </c>
      <c r="AO14" s="20">
        <v>-2460</v>
      </c>
      <c r="AP14" s="20">
        <v>-2673.0017200000066</v>
      </c>
      <c r="AQ14" s="17"/>
      <c r="AR14" s="22">
        <v>-2052.5370000000003</v>
      </c>
      <c r="AS14" s="20">
        <v>-2223.9740000000011</v>
      </c>
      <c r="AT14" s="20">
        <v>-3465.1179999999968</v>
      </c>
      <c r="AU14" s="20">
        <v>-3607</v>
      </c>
      <c r="AV14" s="20">
        <v>-4744</v>
      </c>
      <c r="AW14" s="20">
        <v>-5964</v>
      </c>
      <c r="AX14" s="20">
        <v>-6211</v>
      </c>
      <c r="AY14" s="20">
        <v>-6744.7999999999993</v>
      </c>
      <c r="AZ14" s="20">
        <v>-7998.0959899999943</v>
      </c>
      <c r="BA14" s="20">
        <f t="shared" si="0"/>
        <v>-9541.0017200000075</v>
      </c>
    </row>
    <row r="15" spans="1:53" ht="14.25" customHeight="1" x14ac:dyDescent="0.35">
      <c r="A15" s="258" t="s">
        <v>84</v>
      </c>
      <c r="B15" s="260" t="s">
        <v>84</v>
      </c>
      <c r="C15" s="25">
        <v>-288.43199999999979</v>
      </c>
      <c r="D15" s="25">
        <v>-322.72700000000032</v>
      </c>
      <c r="E15" s="25">
        <v>-310.34700000000021</v>
      </c>
      <c r="F15" s="26">
        <v>-325.79199999999992</v>
      </c>
      <c r="G15" s="27">
        <v>-377.30699999999979</v>
      </c>
      <c r="H15" s="25">
        <v>-434.26000000000113</v>
      </c>
      <c r="I15" s="25">
        <v>-470.82499999999982</v>
      </c>
      <c r="J15" s="26">
        <v>-497.96799999999985</v>
      </c>
      <c r="K15" s="25">
        <v>-539.0619999999999</v>
      </c>
      <c r="L15" s="25">
        <v>-584.57200000000012</v>
      </c>
      <c r="M15" s="25">
        <v>-555.66200000000026</v>
      </c>
      <c r="N15" s="26">
        <v>-596.70300000000043</v>
      </c>
      <c r="O15" s="27">
        <v>-596</v>
      </c>
      <c r="P15" s="25">
        <v>-630</v>
      </c>
      <c r="Q15" s="25">
        <v>-685</v>
      </c>
      <c r="R15" s="26">
        <v>-848</v>
      </c>
      <c r="S15" s="25">
        <v>-975</v>
      </c>
      <c r="T15" s="25">
        <v>-900</v>
      </c>
      <c r="U15" s="25">
        <v>-927</v>
      </c>
      <c r="V15" s="26">
        <v>-1012</v>
      </c>
      <c r="W15" s="27">
        <v>-975</v>
      </c>
      <c r="X15" s="25">
        <v>-1027</v>
      </c>
      <c r="Y15" s="25">
        <v>-1078</v>
      </c>
      <c r="Z15" s="26">
        <v>-1193</v>
      </c>
      <c r="AA15" s="27">
        <v>-1153</v>
      </c>
      <c r="AB15" s="25">
        <v>-1256</v>
      </c>
      <c r="AC15" s="25">
        <v>-1406</v>
      </c>
      <c r="AD15" s="26">
        <v>-1552</v>
      </c>
      <c r="AE15" s="25">
        <v>-1384</v>
      </c>
      <c r="AF15" s="25">
        <v>-1375</v>
      </c>
      <c r="AG15" s="25">
        <v>-1338</v>
      </c>
      <c r="AH15" s="26">
        <v>-1573</v>
      </c>
      <c r="AI15" s="27">
        <v>-1483</v>
      </c>
      <c r="AJ15" s="25">
        <v>-1754</v>
      </c>
      <c r="AK15" s="25">
        <v>-1642.9821599999996</v>
      </c>
      <c r="AL15" s="26">
        <v>-2225.0477399999945</v>
      </c>
      <c r="AM15" s="25">
        <v>-2039</v>
      </c>
      <c r="AN15" s="25">
        <v>-2243</v>
      </c>
      <c r="AO15" s="25">
        <v>-2385.3048900000767</v>
      </c>
      <c r="AP15" s="25">
        <v>-2547.54</v>
      </c>
      <c r="AQ15" s="17"/>
      <c r="AR15" s="27">
        <v>-1247.2980000000002</v>
      </c>
      <c r="AS15" s="25">
        <v>-1780.3600000000006</v>
      </c>
      <c r="AT15" s="25">
        <v>-2275.9990000000007</v>
      </c>
      <c r="AU15" s="25">
        <v>-2759</v>
      </c>
      <c r="AV15" s="25">
        <v>-3814</v>
      </c>
      <c r="AW15" s="25">
        <v>-4273</v>
      </c>
      <c r="AX15" s="25">
        <v>-5367</v>
      </c>
      <c r="AY15" s="25">
        <v>-5670</v>
      </c>
      <c r="AZ15" s="25">
        <v>-7105.0298999999941</v>
      </c>
      <c r="BA15" s="25">
        <f t="shared" si="0"/>
        <v>-9214.8448900000767</v>
      </c>
    </row>
    <row r="16" spans="1:53" ht="14.25" customHeight="1" x14ac:dyDescent="0.35">
      <c r="A16" s="259" t="s">
        <v>85</v>
      </c>
      <c r="B16" s="261" t="s">
        <v>85</v>
      </c>
      <c r="C16" s="20">
        <v>-207.32699999999977</v>
      </c>
      <c r="D16" s="20">
        <v>-211.76399999999967</v>
      </c>
      <c r="E16" s="20">
        <v>-255.81600000000026</v>
      </c>
      <c r="F16" s="21">
        <v>-130.33199999999988</v>
      </c>
      <c r="G16" s="22">
        <v>-59.948000000000093</v>
      </c>
      <c r="H16" s="20">
        <v>-94.717999999999961</v>
      </c>
      <c r="I16" s="20">
        <v>-112.65499999999997</v>
      </c>
      <c r="J16" s="21">
        <v>-176.29299999999989</v>
      </c>
      <c r="K16" s="20">
        <v>-258.01599999999962</v>
      </c>
      <c r="L16" s="20">
        <v>-293.60800000000017</v>
      </c>
      <c r="M16" s="20">
        <v>-290.85599999999977</v>
      </c>
      <c r="N16" s="21">
        <v>-346.63899999999967</v>
      </c>
      <c r="O16" s="22">
        <v>-310</v>
      </c>
      <c r="P16" s="20">
        <v>-241</v>
      </c>
      <c r="Q16" s="20">
        <v>-168</v>
      </c>
      <c r="R16" s="21">
        <v>-129</v>
      </c>
      <c r="S16" s="20">
        <v>-172</v>
      </c>
      <c r="T16" s="20">
        <v>-233</v>
      </c>
      <c r="U16" s="20">
        <v>-238</v>
      </c>
      <c r="V16" s="21">
        <v>-287</v>
      </c>
      <c r="W16" s="22">
        <v>-319</v>
      </c>
      <c r="X16" s="20">
        <v>-436</v>
      </c>
      <c r="Y16" s="20">
        <v>-451</v>
      </c>
      <c r="Z16" s="21">
        <v>-485</v>
      </c>
      <c r="AA16" s="22">
        <v>-153</v>
      </c>
      <c r="AB16" s="20">
        <v>-215</v>
      </c>
      <c r="AC16" s="20">
        <v>-245</v>
      </c>
      <c r="AD16" s="21">
        <v>-231</v>
      </c>
      <c r="AE16" s="20">
        <v>-319</v>
      </c>
      <c r="AF16" s="20">
        <v>-249</v>
      </c>
      <c r="AG16" s="20">
        <v>-276</v>
      </c>
      <c r="AH16" s="21">
        <v>-231</v>
      </c>
      <c r="AI16" s="22">
        <v>-214</v>
      </c>
      <c r="AJ16" s="20">
        <v>-159</v>
      </c>
      <c r="AK16" s="20">
        <v>-481</v>
      </c>
      <c r="AL16" s="21">
        <v>-39.066090000000258</v>
      </c>
      <c r="AM16" s="20">
        <v>-80</v>
      </c>
      <c r="AN16" s="20">
        <v>-47</v>
      </c>
      <c r="AO16" s="20">
        <v>-75.622030000000052</v>
      </c>
      <c r="AP16" s="20">
        <v>-124.9</v>
      </c>
      <c r="AQ16" s="17"/>
      <c r="AR16" s="22">
        <v>-805.23899999999958</v>
      </c>
      <c r="AS16" s="20">
        <v>-443.61399999999992</v>
      </c>
      <c r="AT16" s="20">
        <v>-1189.1189999999992</v>
      </c>
      <c r="AU16" s="20">
        <v>-848</v>
      </c>
      <c r="AV16" s="20">
        <v>-930</v>
      </c>
      <c r="AW16" s="20">
        <v>-1691</v>
      </c>
      <c r="AX16" s="20">
        <v>-844</v>
      </c>
      <c r="AY16" s="20">
        <v>-1075</v>
      </c>
      <c r="AZ16" s="20">
        <v>-893.06609000000026</v>
      </c>
      <c r="BA16" s="20">
        <f t="shared" si="0"/>
        <v>-327.52203000000009</v>
      </c>
    </row>
    <row r="17" spans="1:53" ht="14.25" customHeight="1" x14ac:dyDescent="0.35">
      <c r="A17" s="36" t="s">
        <v>88</v>
      </c>
      <c r="B17" s="37" t="s">
        <v>89</v>
      </c>
      <c r="C17" s="38">
        <v>10719.127</v>
      </c>
      <c r="D17" s="38">
        <v>11786.591</v>
      </c>
      <c r="E17" s="38">
        <v>12168.362999999999</v>
      </c>
      <c r="F17" s="39">
        <v>11571.42</v>
      </c>
      <c r="G17" s="40">
        <v>9646.52</v>
      </c>
      <c r="H17" s="38">
        <v>11674.615</v>
      </c>
      <c r="I17" s="38">
        <v>14370.075000000001</v>
      </c>
      <c r="J17" s="39">
        <v>15504.655000000001</v>
      </c>
      <c r="K17" s="38">
        <v>16662.949000000001</v>
      </c>
      <c r="L17" s="38">
        <v>17722.634999999998</v>
      </c>
      <c r="M17" s="38">
        <v>17820.994999999999</v>
      </c>
      <c r="N17" s="39">
        <v>18804.307000000001</v>
      </c>
      <c r="O17" s="40">
        <v>18454</v>
      </c>
      <c r="P17" s="38">
        <v>19059</v>
      </c>
      <c r="Q17" s="38">
        <v>18638</v>
      </c>
      <c r="R17" s="39">
        <v>19153</v>
      </c>
      <c r="S17" s="38">
        <v>19882</v>
      </c>
      <c r="T17" s="38">
        <v>20531</v>
      </c>
      <c r="U17" s="38">
        <v>19940</v>
      </c>
      <c r="V17" s="39">
        <v>24205</v>
      </c>
      <c r="W17" s="40">
        <v>32019</v>
      </c>
      <c r="X17" s="38">
        <v>32847</v>
      </c>
      <c r="Y17" s="38">
        <v>33466</v>
      </c>
      <c r="Z17" s="39">
        <v>36577</v>
      </c>
      <c r="AA17" s="40">
        <v>32632</v>
      </c>
      <c r="AB17" s="38">
        <v>34125</v>
      </c>
      <c r="AC17" s="38">
        <v>35672</v>
      </c>
      <c r="AD17" s="39">
        <v>39680</v>
      </c>
      <c r="AE17" s="38">
        <v>38540</v>
      </c>
      <c r="AF17" s="38">
        <v>42166</v>
      </c>
      <c r="AG17" s="38">
        <v>46364</v>
      </c>
      <c r="AH17" s="39">
        <v>48083</v>
      </c>
      <c r="AI17" s="40">
        <v>48622</v>
      </c>
      <c r="AJ17" s="38">
        <v>49561</v>
      </c>
      <c r="AK17" s="38">
        <v>52763</v>
      </c>
      <c r="AL17" s="39">
        <v>59047.179370000013</v>
      </c>
      <c r="AM17" s="38">
        <v>68240</v>
      </c>
      <c r="AN17" s="38">
        <f>SUM(AN18,AN21)</f>
        <v>87817.7</v>
      </c>
      <c r="AO17" s="38">
        <v>92054.763579999882</v>
      </c>
      <c r="AP17" s="38">
        <v>104483.5656299995</v>
      </c>
      <c r="AQ17" s="17"/>
      <c r="AR17" s="40">
        <v>46245.500999999997</v>
      </c>
      <c r="AS17" s="38">
        <v>51195.865000000005</v>
      </c>
      <c r="AT17" s="38">
        <v>71010.885999999999</v>
      </c>
      <c r="AU17" s="38">
        <v>75304</v>
      </c>
      <c r="AV17" s="38">
        <v>84558</v>
      </c>
      <c r="AW17" s="38">
        <v>134909</v>
      </c>
      <c r="AX17" s="38">
        <v>142109</v>
      </c>
      <c r="AY17" s="38">
        <v>175153</v>
      </c>
      <c r="AZ17" s="38">
        <v>209993.17937000003</v>
      </c>
      <c r="BA17" s="38">
        <f t="shared" si="0"/>
        <v>352596.02920999937</v>
      </c>
    </row>
    <row r="18" spans="1:53" ht="14.25" customHeight="1" x14ac:dyDescent="0.35">
      <c r="A18" s="18" t="s">
        <v>77</v>
      </c>
      <c r="B18" s="19" t="s">
        <v>77</v>
      </c>
      <c r="C18" s="20">
        <v>5201.9049999999997</v>
      </c>
      <c r="D18" s="20">
        <v>5950.902</v>
      </c>
      <c r="E18" s="20">
        <v>6228.6399999999994</v>
      </c>
      <c r="F18" s="21">
        <v>6423.357</v>
      </c>
      <c r="G18" s="22">
        <v>5803.8010000000004</v>
      </c>
      <c r="H18" s="20">
        <v>6954.2640000000001</v>
      </c>
      <c r="I18" s="20">
        <v>9232.9740000000002</v>
      </c>
      <c r="J18" s="21">
        <v>9579.59</v>
      </c>
      <c r="K18" s="20">
        <v>9465.0450000000001</v>
      </c>
      <c r="L18" s="20">
        <v>9747.4629999999997</v>
      </c>
      <c r="M18" s="20">
        <v>10053.088</v>
      </c>
      <c r="N18" s="21">
        <v>10271.370000000001</v>
      </c>
      <c r="O18" s="22">
        <v>10138</v>
      </c>
      <c r="P18" s="20">
        <v>11111</v>
      </c>
      <c r="Q18" s="20">
        <v>11076</v>
      </c>
      <c r="R18" s="21">
        <v>11520</v>
      </c>
      <c r="S18" s="20">
        <v>11748</v>
      </c>
      <c r="T18" s="20">
        <v>12361</v>
      </c>
      <c r="U18" s="20">
        <v>11622</v>
      </c>
      <c r="V18" s="21">
        <v>14736</v>
      </c>
      <c r="W18" s="22">
        <v>22555</v>
      </c>
      <c r="X18" s="20">
        <v>22182</v>
      </c>
      <c r="Y18" s="20">
        <v>22273</v>
      </c>
      <c r="Z18" s="21">
        <v>24298</v>
      </c>
      <c r="AA18" s="22">
        <v>21950</v>
      </c>
      <c r="AB18" s="20">
        <v>21893</v>
      </c>
      <c r="AC18" s="20">
        <v>21791</v>
      </c>
      <c r="AD18" s="21">
        <v>24584</v>
      </c>
      <c r="AE18" s="20">
        <v>24783</v>
      </c>
      <c r="AF18" s="20">
        <v>29231</v>
      </c>
      <c r="AG18" s="20">
        <v>33465</v>
      </c>
      <c r="AH18" s="21">
        <v>33559</v>
      </c>
      <c r="AI18" s="22">
        <v>34979</v>
      </c>
      <c r="AJ18" s="20">
        <v>34502</v>
      </c>
      <c r="AK18" s="20">
        <v>35649</v>
      </c>
      <c r="AL18" s="21">
        <v>40813.37243000001</v>
      </c>
      <c r="AM18" s="20">
        <v>51260</v>
      </c>
      <c r="AN18" s="20">
        <f t="shared" ref="AN18:AN23" si="1">AN4+AN11</f>
        <v>69559.5</v>
      </c>
      <c r="AO18" s="20">
        <v>71829.044769999964</v>
      </c>
      <c r="AP18" s="20">
        <v>83001.377769999453</v>
      </c>
      <c r="AQ18" s="17"/>
      <c r="AR18" s="22">
        <v>23804.804</v>
      </c>
      <c r="AS18" s="20">
        <v>31570.629000000001</v>
      </c>
      <c r="AT18" s="20">
        <v>39536.966</v>
      </c>
      <c r="AU18" s="20">
        <v>43845</v>
      </c>
      <c r="AV18" s="20">
        <v>50467</v>
      </c>
      <c r="AW18" s="20">
        <v>91308</v>
      </c>
      <c r="AX18" s="20">
        <v>90218</v>
      </c>
      <c r="AY18" s="20">
        <v>121038</v>
      </c>
      <c r="AZ18" s="20">
        <v>145943.37242999999</v>
      </c>
      <c r="BA18" s="20">
        <f t="shared" si="0"/>
        <v>275649.92253999942</v>
      </c>
    </row>
    <row r="19" spans="1:53" ht="14.25" customHeight="1" x14ac:dyDescent="0.35">
      <c r="A19" s="258" t="s">
        <v>78</v>
      </c>
      <c r="B19" s="260" t="s">
        <v>79</v>
      </c>
      <c r="C19" s="25">
        <v>3810.741</v>
      </c>
      <c r="D19" s="25">
        <v>3485.4670000000001</v>
      </c>
      <c r="E19" s="25">
        <v>3694.471</v>
      </c>
      <c r="F19" s="26">
        <v>4266.5879999999997</v>
      </c>
      <c r="G19" s="27">
        <v>4014.7040000000002</v>
      </c>
      <c r="H19" s="25">
        <v>5349.71</v>
      </c>
      <c r="I19" s="25">
        <v>7679.67</v>
      </c>
      <c r="J19" s="26">
        <v>7910.7019999999993</v>
      </c>
      <c r="K19" s="25">
        <v>7676.9490000000005</v>
      </c>
      <c r="L19" s="25">
        <v>7884.8010000000004</v>
      </c>
      <c r="M19" s="25">
        <v>7906.2</v>
      </c>
      <c r="N19" s="26">
        <v>8340.7780000000002</v>
      </c>
      <c r="O19" s="27">
        <v>8582</v>
      </c>
      <c r="P19" s="25">
        <v>9244</v>
      </c>
      <c r="Q19" s="25">
        <v>9364</v>
      </c>
      <c r="R19" s="26">
        <v>9089</v>
      </c>
      <c r="S19" s="25">
        <v>9800</v>
      </c>
      <c r="T19" s="25">
        <v>10171</v>
      </c>
      <c r="U19" s="25">
        <v>9489</v>
      </c>
      <c r="V19" s="26">
        <v>12887</v>
      </c>
      <c r="W19" s="27">
        <v>17723</v>
      </c>
      <c r="X19" s="25">
        <v>17433</v>
      </c>
      <c r="Y19" s="25">
        <v>16943</v>
      </c>
      <c r="Z19" s="26">
        <v>17731</v>
      </c>
      <c r="AA19" s="27">
        <v>17992</v>
      </c>
      <c r="AB19" s="25">
        <v>17913</v>
      </c>
      <c r="AC19" s="25">
        <v>17056</v>
      </c>
      <c r="AD19" s="26">
        <v>19669</v>
      </c>
      <c r="AE19" s="25">
        <v>21082</v>
      </c>
      <c r="AF19" s="25">
        <v>24244</v>
      </c>
      <c r="AG19" s="25">
        <v>27385</v>
      </c>
      <c r="AH19" s="26">
        <v>26887</v>
      </c>
      <c r="AI19" s="27">
        <v>29177</v>
      </c>
      <c r="AJ19" s="25">
        <v>29595</v>
      </c>
      <c r="AK19" s="25">
        <v>29898</v>
      </c>
      <c r="AL19" s="26">
        <v>35194.739430000009</v>
      </c>
      <c r="AM19" s="25">
        <v>45806</v>
      </c>
      <c r="AN19" s="25">
        <f t="shared" si="1"/>
        <v>64389.899999999994</v>
      </c>
      <c r="AO19" s="25">
        <v>61691.849829999963</v>
      </c>
      <c r="AP19" s="25">
        <v>69804.762659999426</v>
      </c>
      <c r="AQ19" s="17"/>
      <c r="AR19" s="27">
        <v>15257.267</v>
      </c>
      <c r="AS19" s="25">
        <v>24954.786</v>
      </c>
      <c r="AT19" s="25">
        <v>31808.728000000003</v>
      </c>
      <c r="AU19" s="25">
        <v>36279</v>
      </c>
      <c r="AV19" s="25">
        <v>42347</v>
      </c>
      <c r="AW19" s="25">
        <v>69830</v>
      </c>
      <c r="AX19" s="25">
        <v>72630</v>
      </c>
      <c r="AY19" s="25">
        <v>99598</v>
      </c>
      <c r="AZ19" s="25">
        <v>123864.73942999999</v>
      </c>
      <c r="BA19" s="25">
        <f t="shared" si="0"/>
        <v>241692.51248999938</v>
      </c>
    </row>
    <row r="20" spans="1:53" ht="14.25" customHeight="1" x14ac:dyDescent="0.35">
      <c r="A20" s="259" t="s">
        <v>80</v>
      </c>
      <c r="B20" s="261" t="s">
        <v>81</v>
      </c>
      <c r="C20" s="20">
        <v>1391.164</v>
      </c>
      <c r="D20" s="20">
        <v>2465.4349999999999</v>
      </c>
      <c r="E20" s="20">
        <v>2534.1689999999999</v>
      </c>
      <c r="F20" s="21">
        <v>2156.7689999999998</v>
      </c>
      <c r="G20" s="22">
        <v>1789.097</v>
      </c>
      <c r="H20" s="20">
        <v>1604.5540000000001</v>
      </c>
      <c r="I20" s="20">
        <v>1553.3040000000001</v>
      </c>
      <c r="J20" s="21">
        <v>1668.8880000000001</v>
      </c>
      <c r="K20" s="20">
        <v>1788.096</v>
      </c>
      <c r="L20" s="20">
        <v>1862.6619999999998</v>
      </c>
      <c r="M20" s="20">
        <v>2146.8879999999999</v>
      </c>
      <c r="N20" s="21">
        <v>1930.5919999999999</v>
      </c>
      <c r="O20" s="22">
        <v>1556</v>
      </c>
      <c r="P20" s="20">
        <v>1867</v>
      </c>
      <c r="Q20" s="20">
        <v>1712</v>
      </c>
      <c r="R20" s="21">
        <v>2431</v>
      </c>
      <c r="S20" s="20">
        <v>1948</v>
      </c>
      <c r="T20" s="20">
        <v>2190</v>
      </c>
      <c r="U20" s="20">
        <v>2133</v>
      </c>
      <c r="V20" s="21">
        <v>1849</v>
      </c>
      <c r="W20" s="22">
        <v>4832</v>
      </c>
      <c r="X20" s="20">
        <v>4749</v>
      </c>
      <c r="Y20" s="20">
        <v>5330</v>
      </c>
      <c r="Z20" s="21">
        <v>6567</v>
      </c>
      <c r="AA20" s="22">
        <v>3958</v>
      </c>
      <c r="AB20" s="20">
        <v>3980</v>
      </c>
      <c r="AC20" s="20">
        <v>4735</v>
      </c>
      <c r="AD20" s="21">
        <v>4915</v>
      </c>
      <c r="AE20" s="20">
        <v>3701</v>
      </c>
      <c r="AF20" s="20">
        <v>4987</v>
      </c>
      <c r="AG20" s="20">
        <v>6080</v>
      </c>
      <c r="AH20" s="21">
        <v>6672</v>
      </c>
      <c r="AI20" s="22">
        <v>5802</v>
      </c>
      <c r="AJ20" s="20">
        <v>4907</v>
      </c>
      <c r="AK20" s="20">
        <v>5751</v>
      </c>
      <c r="AL20" s="21">
        <v>5618.6330000000007</v>
      </c>
      <c r="AM20" s="20">
        <v>5454</v>
      </c>
      <c r="AN20" s="20">
        <f t="shared" si="1"/>
        <v>5169.6000000000004</v>
      </c>
      <c r="AO20" s="20">
        <v>10137.194939999999</v>
      </c>
      <c r="AP20" s="20">
        <v>13196.615110000032</v>
      </c>
      <c r="AQ20" s="17"/>
      <c r="AR20" s="22">
        <v>8547.5370000000003</v>
      </c>
      <c r="AS20" s="20">
        <v>6615.8429999999998</v>
      </c>
      <c r="AT20" s="20">
        <v>7728.2379999999994</v>
      </c>
      <c r="AU20" s="20">
        <v>7566</v>
      </c>
      <c r="AV20" s="20">
        <v>8120</v>
      </c>
      <c r="AW20" s="20">
        <v>21478</v>
      </c>
      <c r="AX20" s="20">
        <v>17588</v>
      </c>
      <c r="AY20" s="20">
        <v>21440</v>
      </c>
      <c r="AZ20" s="20">
        <v>22078.633000000002</v>
      </c>
      <c r="BA20" s="20">
        <f t="shared" si="0"/>
        <v>33957.410050000035</v>
      </c>
    </row>
    <row r="21" spans="1:53" ht="14.25" customHeight="1" x14ac:dyDescent="0.35">
      <c r="A21" s="23" t="s">
        <v>82</v>
      </c>
      <c r="B21" s="24" t="s">
        <v>83</v>
      </c>
      <c r="C21" s="25">
        <v>5517.2219999999998</v>
      </c>
      <c r="D21" s="25">
        <v>5835.6890000000003</v>
      </c>
      <c r="E21" s="25">
        <v>5939.723</v>
      </c>
      <c r="F21" s="26">
        <v>5148.0630000000001</v>
      </c>
      <c r="G21" s="27">
        <v>3842.7190000000001</v>
      </c>
      <c r="H21" s="25">
        <v>4720.3509999999997</v>
      </c>
      <c r="I21" s="25">
        <v>5137.1009999999997</v>
      </c>
      <c r="J21" s="26">
        <v>5925.0650000000005</v>
      </c>
      <c r="K21" s="25">
        <v>7197.9040000000005</v>
      </c>
      <c r="L21" s="25">
        <v>7975.1719999999996</v>
      </c>
      <c r="M21" s="25">
        <v>7767.9070000000002</v>
      </c>
      <c r="N21" s="26">
        <v>8532.9369999999999</v>
      </c>
      <c r="O21" s="27">
        <v>8316</v>
      </c>
      <c r="P21" s="25">
        <v>7948</v>
      </c>
      <c r="Q21" s="25">
        <v>7562</v>
      </c>
      <c r="R21" s="26">
        <v>7633</v>
      </c>
      <c r="S21" s="25">
        <v>8134</v>
      </c>
      <c r="T21" s="25">
        <v>8170</v>
      </c>
      <c r="U21" s="25">
        <v>8318</v>
      </c>
      <c r="V21" s="26">
        <v>9469</v>
      </c>
      <c r="W21" s="27">
        <v>9464</v>
      </c>
      <c r="X21" s="25">
        <v>10665</v>
      </c>
      <c r="Y21" s="25">
        <v>11193</v>
      </c>
      <c r="Z21" s="26">
        <v>12279</v>
      </c>
      <c r="AA21" s="27">
        <v>10682</v>
      </c>
      <c r="AB21" s="25">
        <v>12232</v>
      </c>
      <c r="AC21" s="25">
        <v>13881</v>
      </c>
      <c r="AD21" s="26">
        <v>15096</v>
      </c>
      <c r="AE21" s="25">
        <v>13757</v>
      </c>
      <c r="AF21" s="25">
        <v>12935</v>
      </c>
      <c r="AG21" s="25">
        <v>12899</v>
      </c>
      <c r="AH21" s="26">
        <v>14524</v>
      </c>
      <c r="AI21" s="27">
        <v>13643</v>
      </c>
      <c r="AJ21" s="25">
        <v>15059</v>
      </c>
      <c r="AK21" s="25">
        <v>17114</v>
      </c>
      <c r="AL21" s="26">
        <v>18233.806940000002</v>
      </c>
      <c r="AM21" s="25">
        <v>16979</v>
      </c>
      <c r="AN21" s="25">
        <f t="shared" si="1"/>
        <v>18258.2</v>
      </c>
      <c r="AO21" s="25">
        <v>20225.718809999922</v>
      </c>
      <c r="AP21" s="25">
        <v>21482.187860000049</v>
      </c>
      <c r="AQ21" s="17"/>
      <c r="AR21" s="27">
        <v>22440.697</v>
      </c>
      <c r="AS21" s="25">
        <v>19625.235999999997</v>
      </c>
      <c r="AT21" s="25">
        <v>31473.919999999998</v>
      </c>
      <c r="AU21" s="25">
        <v>31459</v>
      </c>
      <c r="AV21" s="25">
        <v>34091</v>
      </c>
      <c r="AW21" s="25">
        <v>43601</v>
      </c>
      <c r="AX21" s="25">
        <v>51891</v>
      </c>
      <c r="AY21" s="25">
        <v>54115</v>
      </c>
      <c r="AZ21" s="25">
        <v>64049.806940000002</v>
      </c>
      <c r="BA21" s="25">
        <f t="shared" si="0"/>
        <v>76945.106669999965</v>
      </c>
    </row>
    <row r="22" spans="1:53" ht="14.25" customHeight="1" x14ac:dyDescent="0.35">
      <c r="A22" s="259" t="s">
        <v>84</v>
      </c>
      <c r="B22" s="261" t="s">
        <v>84</v>
      </c>
      <c r="C22" s="20">
        <v>3196.6840000000002</v>
      </c>
      <c r="D22" s="20">
        <v>3556.8690000000001</v>
      </c>
      <c r="E22" s="20">
        <v>3346.73</v>
      </c>
      <c r="F22" s="21">
        <v>3495.89</v>
      </c>
      <c r="G22" s="22">
        <v>3250.6550000000002</v>
      </c>
      <c r="H22" s="20">
        <v>3718.5479999999998</v>
      </c>
      <c r="I22" s="20">
        <v>4149.6149999999998</v>
      </c>
      <c r="J22" s="21">
        <v>4307.683</v>
      </c>
      <c r="K22" s="20">
        <v>4674.3440000000001</v>
      </c>
      <c r="L22" s="20">
        <v>5044.9139999999998</v>
      </c>
      <c r="M22" s="20">
        <v>4904.973</v>
      </c>
      <c r="N22" s="21">
        <v>5163.3539999999994</v>
      </c>
      <c r="O22" s="22">
        <v>5345</v>
      </c>
      <c r="P22" s="20">
        <v>5556</v>
      </c>
      <c r="Q22" s="20">
        <v>5912</v>
      </c>
      <c r="R22" s="21">
        <v>6508</v>
      </c>
      <c r="S22" s="20">
        <v>6652</v>
      </c>
      <c r="T22" s="20">
        <v>6092</v>
      </c>
      <c r="U22" s="20">
        <v>6230</v>
      </c>
      <c r="V22" s="21">
        <v>6965</v>
      </c>
      <c r="W22" s="22">
        <v>6805</v>
      </c>
      <c r="X22" s="20">
        <v>6980</v>
      </c>
      <c r="Y22" s="20">
        <v>7336</v>
      </c>
      <c r="Z22" s="21">
        <v>8093</v>
      </c>
      <c r="AA22" s="22">
        <v>9031</v>
      </c>
      <c r="AB22" s="20">
        <v>10155</v>
      </c>
      <c r="AC22" s="20">
        <v>11376</v>
      </c>
      <c r="AD22" s="21">
        <v>12546</v>
      </c>
      <c r="AE22" s="20">
        <v>11209</v>
      </c>
      <c r="AF22" s="20">
        <v>11086</v>
      </c>
      <c r="AG22" s="20">
        <v>10710</v>
      </c>
      <c r="AH22" s="21">
        <v>12758</v>
      </c>
      <c r="AI22" s="22">
        <v>11985</v>
      </c>
      <c r="AJ22" s="20">
        <v>13940</v>
      </c>
      <c r="AK22" s="20">
        <v>16999</v>
      </c>
      <c r="AL22" s="21">
        <v>17925.984360000002</v>
      </c>
      <c r="AM22" s="20">
        <v>16319</v>
      </c>
      <c r="AN22" s="20">
        <f t="shared" si="1"/>
        <v>17838.7</v>
      </c>
      <c r="AO22" s="20">
        <v>19728.385769999921</v>
      </c>
      <c r="AP22" s="20">
        <v>20206.468440000048</v>
      </c>
      <c r="AQ22" s="17"/>
      <c r="AR22" s="22">
        <v>13596.172999999999</v>
      </c>
      <c r="AS22" s="20">
        <v>15426.501</v>
      </c>
      <c r="AT22" s="20">
        <v>19787.584999999999</v>
      </c>
      <c r="AU22" s="20">
        <v>23321</v>
      </c>
      <c r="AV22" s="20">
        <v>25939</v>
      </c>
      <c r="AW22" s="20">
        <v>29214</v>
      </c>
      <c r="AX22" s="20">
        <v>43108</v>
      </c>
      <c r="AY22" s="20">
        <v>45763</v>
      </c>
      <c r="AZ22" s="20">
        <v>60849.984360000002</v>
      </c>
      <c r="BA22" s="20">
        <f t="shared" si="0"/>
        <v>74092.554209999973</v>
      </c>
    </row>
    <row r="23" spans="1:53" ht="14.25" customHeight="1" x14ac:dyDescent="0.35">
      <c r="A23" s="258" t="s">
        <v>85</v>
      </c>
      <c r="B23" s="260" t="s">
        <v>85</v>
      </c>
      <c r="C23" s="25">
        <v>2320.538</v>
      </c>
      <c r="D23" s="25">
        <v>2278.8200000000002</v>
      </c>
      <c r="E23" s="25">
        <v>2592.9929999999999</v>
      </c>
      <c r="F23" s="26">
        <v>1652.173</v>
      </c>
      <c r="G23" s="27">
        <v>592.06399999999996</v>
      </c>
      <c r="H23" s="25">
        <v>1001.803</v>
      </c>
      <c r="I23" s="25">
        <v>987.4860000000001</v>
      </c>
      <c r="J23" s="26">
        <v>1617.3820000000001</v>
      </c>
      <c r="K23" s="25">
        <v>2523.5600000000004</v>
      </c>
      <c r="L23" s="25">
        <v>2930.2579999999998</v>
      </c>
      <c r="M23" s="25">
        <v>2862.9340000000002</v>
      </c>
      <c r="N23" s="26">
        <v>3369.5830000000001</v>
      </c>
      <c r="O23" s="27">
        <v>2971</v>
      </c>
      <c r="P23" s="25">
        <v>2392</v>
      </c>
      <c r="Q23" s="25">
        <v>1650</v>
      </c>
      <c r="R23" s="26">
        <v>1125</v>
      </c>
      <c r="S23" s="25">
        <v>1482</v>
      </c>
      <c r="T23" s="25">
        <v>2078</v>
      </c>
      <c r="U23" s="25">
        <v>2088</v>
      </c>
      <c r="V23" s="26">
        <v>2504</v>
      </c>
      <c r="W23" s="27">
        <v>2659</v>
      </c>
      <c r="X23" s="25">
        <v>3685</v>
      </c>
      <c r="Y23" s="25">
        <v>3857</v>
      </c>
      <c r="Z23" s="26">
        <v>4186</v>
      </c>
      <c r="AA23" s="27">
        <v>1651</v>
      </c>
      <c r="AB23" s="25">
        <v>2077</v>
      </c>
      <c r="AC23" s="25">
        <v>2505</v>
      </c>
      <c r="AD23" s="26">
        <v>2550</v>
      </c>
      <c r="AE23" s="25">
        <v>2548</v>
      </c>
      <c r="AF23" s="25">
        <v>1849</v>
      </c>
      <c r="AG23" s="25">
        <v>2189</v>
      </c>
      <c r="AH23" s="26">
        <v>1766</v>
      </c>
      <c r="AI23" s="27">
        <v>1658</v>
      </c>
      <c r="AJ23" s="25">
        <v>1119</v>
      </c>
      <c r="AK23" s="25">
        <v>115</v>
      </c>
      <c r="AL23" s="26">
        <v>307.82258000000002</v>
      </c>
      <c r="AM23" s="25">
        <v>660</v>
      </c>
      <c r="AN23" s="25">
        <f t="shared" si="1"/>
        <v>419.5</v>
      </c>
      <c r="AO23" s="25">
        <v>497.33303999999998</v>
      </c>
      <c r="AP23" s="25">
        <v>1275.7194200000008</v>
      </c>
      <c r="AQ23" s="17"/>
      <c r="AR23" s="27">
        <v>8844.5240000000013</v>
      </c>
      <c r="AS23" s="25">
        <v>4198.7350000000006</v>
      </c>
      <c r="AT23" s="25">
        <v>11686.335000000001</v>
      </c>
      <c r="AU23" s="25">
        <v>8138</v>
      </c>
      <c r="AV23" s="25">
        <v>8152</v>
      </c>
      <c r="AW23" s="25">
        <v>14387</v>
      </c>
      <c r="AX23" s="25">
        <v>8783</v>
      </c>
      <c r="AY23" s="25">
        <v>8352</v>
      </c>
      <c r="AZ23" s="25">
        <v>3199.82258</v>
      </c>
      <c r="BA23" s="25">
        <f t="shared" si="0"/>
        <v>2852.5524600000008</v>
      </c>
    </row>
    <row r="24" spans="1:53" ht="14.25" customHeight="1" x14ac:dyDescent="0.35">
      <c r="A24" s="31" t="s">
        <v>88</v>
      </c>
      <c r="B24" s="32" t="s">
        <v>89</v>
      </c>
      <c r="C24" s="41">
        <v>10719.127</v>
      </c>
      <c r="D24" s="41">
        <v>11786.591</v>
      </c>
      <c r="E24" s="41">
        <v>12168.363000000001</v>
      </c>
      <c r="F24" s="42">
        <v>11571.419999999998</v>
      </c>
      <c r="G24" s="43">
        <v>9646.52</v>
      </c>
      <c r="H24" s="41">
        <v>11674.615</v>
      </c>
      <c r="I24" s="41">
        <v>14370.075000000001</v>
      </c>
      <c r="J24" s="42">
        <v>15504.654999999999</v>
      </c>
      <c r="K24" s="41">
        <v>16662.949000000001</v>
      </c>
      <c r="L24" s="41">
        <v>17722.635000000002</v>
      </c>
      <c r="M24" s="41">
        <v>17820.994999999999</v>
      </c>
      <c r="N24" s="42">
        <v>18804.307000000001</v>
      </c>
      <c r="O24" s="43">
        <v>18454</v>
      </c>
      <c r="P24" s="41">
        <v>19059</v>
      </c>
      <c r="Q24" s="41">
        <v>18638</v>
      </c>
      <c r="R24" s="42">
        <v>19153</v>
      </c>
      <c r="S24" s="41">
        <v>19882</v>
      </c>
      <c r="T24" s="41">
        <v>20531</v>
      </c>
      <c r="U24" s="41">
        <v>19940</v>
      </c>
      <c r="V24" s="42">
        <v>24205</v>
      </c>
      <c r="W24" s="43">
        <v>32019</v>
      </c>
      <c r="X24" s="41">
        <v>32847</v>
      </c>
      <c r="Y24" s="41">
        <v>33466</v>
      </c>
      <c r="Z24" s="42">
        <v>36577</v>
      </c>
      <c r="AA24" s="43">
        <v>32632</v>
      </c>
      <c r="AB24" s="41">
        <v>34125</v>
      </c>
      <c r="AC24" s="41">
        <v>35672</v>
      </c>
      <c r="AD24" s="42">
        <v>39680</v>
      </c>
      <c r="AE24" s="41">
        <v>38540</v>
      </c>
      <c r="AF24" s="41">
        <v>42166</v>
      </c>
      <c r="AG24" s="41">
        <v>46364</v>
      </c>
      <c r="AH24" s="42">
        <v>48083</v>
      </c>
      <c r="AI24" s="43">
        <v>48622</v>
      </c>
      <c r="AJ24" s="41">
        <v>49561</v>
      </c>
      <c r="AK24" s="41">
        <v>52763</v>
      </c>
      <c r="AL24" s="42">
        <v>59047.179370000013</v>
      </c>
      <c r="AM24" s="41">
        <v>68240</v>
      </c>
      <c r="AN24" s="41">
        <f>SUM(AN25:AN26)</f>
        <v>87818</v>
      </c>
      <c r="AO24" s="41">
        <v>92054.763579999882</v>
      </c>
      <c r="AP24" s="41">
        <v>104483.5656299995</v>
      </c>
      <c r="AQ24" s="17"/>
      <c r="AR24" s="43">
        <v>46245.501000000004</v>
      </c>
      <c r="AS24" s="41">
        <v>51195.864999999998</v>
      </c>
      <c r="AT24" s="41">
        <v>71010.885999999999</v>
      </c>
      <c r="AU24" s="41">
        <v>75304</v>
      </c>
      <c r="AV24" s="41">
        <v>84558</v>
      </c>
      <c r="AW24" s="41">
        <v>134909</v>
      </c>
      <c r="AX24" s="41">
        <v>142109</v>
      </c>
      <c r="AY24" s="41">
        <v>175153</v>
      </c>
      <c r="AZ24" s="41">
        <v>209993.17937000003</v>
      </c>
      <c r="BA24" s="41">
        <f t="shared" si="0"/>
        <v>352596.32920999941</v>
      </c>
    </row>
    <row r="25" spans="1:53" ht="14.25" customHeight="1" x14ac:dyDescent="0.35">
      <c r="A25" s="23" t="s">
        <v>90</v>
      </c>
      <c r="B25" s="24" t="s">
        <v>91</v>
      </c>
      <c r="C25" s="44">
        <v>7007.4250000000002</v>
      </c>
      <c r="D25" s="44">
        <v>7042.3360000000002</v>
      </c>
      <c r="E25" s="44">
        <v>7041.201</v>
      </c>
      <c r="F25" s="45">
        <v>7762.4779999999992</v>
      </c>
      <c r="G25" s="46">
        <v>7265.3590000000004</v>
      </c>
      <c r="H25" s="44">
        <v>9068.2579999999998</v>
      </c>
      <c r="I25" s="44">
        <v>11829.285</v>
      </c>
      <c r="J25" s="45">
        <v>12218.384999999998</v>
      </c>
      <c r="K25" s="44">
        <v>12351.293000000001</v>
      </c>
      <c r="L25" s="44">
        <v>12929.715</v>
      </c>
      <c r="M25" s="44">
        <v>12811.172999999999</v>
      </c>
      <c r="N25" s="45">
        <v>13504.132</v>
      </c>
      <c r="O25" s="46">
        <v>13927</v>
      </c>
      <c r="P25" s="44">
        <v>14800</v>
      </c>
      <c r="Q25" s="44">
        <v>15276</v>
      </c>
      <c r="R25" s="45">
        <v>15597</v>
      </c>
      <c r="S25" s="44">
        <v>16452</v>
      </c>
      <c r="T25" s="44">
        <v>16263</v>
      </c>
      <c r="U25" s="44">
        <v>15719</v>
      </c>
      <c r="V25" s="45">
        <v>19852</v>
      </c>
      <c r="W25" s="46">
        <v>24528</v>
      </c>
      <c r="X25" s="44">
        <v>24413</v>
      </c>
      <c r="Y25" s="44">
        <v>24279</v>
      </c>
      <c r="Z25" s="45">
        <v>25824</v>
      </c>
      <c r="AA25" s="46">
        <v>27023</v>
      </c>
      <c r="AB25" s="44">
        <v>28068</v>
      </c>
      <c r="AC25" s="44">
        <v>28432</v>
      </c>
      <c r="AD25" s="45">
        <v>32215</v>
      </c>
      <c r="AE25" s="44">
        <v>32291</v>
      </c>
      <c r="AF25" s="44">
        <v>35330</v>
      </c>
      <c r="AG25" s="44">
        <v>38095</v>
      </c>
      <c r="AH25" s="45">
        <v>39645</v>
      </c>
      <c r="AI25" s="46">
        <v>41162</v>
      </c>
      <c r="AJ25" s="44">
        <v>43535</v>
      </c>
      <c r="AK25" s="44">
        <v>46897</v>
      </c>
      <c r="AL25" s="45">
        <v>53120.723790000011</v>
      </c>
      <c r="AM25" s="44">
        <v>62126</v>
      </c>
      <c r="AN25" s="44">
        <v>82229</v>
      </c>
      <c r="AO25" s="44">
        <v>81420.235599999884</v>
      </c>
      <c r="AP25" s="44">
        <v>90011.231099999481</v>
      </c>
      <c r="AQ25" s="17"/>
      <c r="AR25" s="46">
        <v>28853.439999999999</v>
      </c>
      <c r="AS25" s="44">
        <v>40381.286999999997</v>
      </c>
      <c r="AT25" s="44">
        <v>51596.312999999995</v>
      </c>
      <c r="AU25" s="44">
        <v>59600</v>
      </c>
      <c r="AV25" s="44">
        <v>68286</v>
      </c>
      <c r="AW25" s="44">
        <v>99044</v>
      </c>
      <c r="AX25" s="44">
        <v>115738</v>
      </c>
      <c r="AY25" s="44">
        <v>145361</v>
      </c>
      <c r="AZ25" s="44">
        <v>184714.72379000002</v>
      </c>
      <c r="BA25" s="44">
        <f t="shared" si="0"/>
        <v>315786.46669999941</v>
      </c>
    </row>
    <row r="26" spans="1:53" ht="14.25" customHeight="1" x14ac:dyDescent="0.35">
      <c r="A26" s="18" t="s">
        <v>92</v>
      </c>
      <c r="B26" s="19" t="s">
        <v>93</v>
      </c>
      <c r="C26" s="47">
        <v>3711.7020000000002</v>
      </c>
      <c r="D26" s="47">
        <v>4744.2550000000001</v>
      </c>
      <c r="E26" s="47">
        <v>5127.1620000000003</v>
      </c>
      <c r="F26" s="48">
        <v>3808.942</v>
      </c>
      <c r="G26" s="49">
        <v>2381.1610000000001</v>
      </c>
      <c r="H26" s="47">
        <v>2606.357</v>
      </c>
      <c r="I26" s="47">
        <v>2540.79</v>
      </c>
      <c r="J26" s="48">
        <v>3286.2700000000004</v>
      </c>
      <c r="K26" s="47">
        <v>4311.6560000000009</v>
      </c>
      <c r="L26" s="47">
        <v>4792.92</v>
      </c>
      <c r="M26" s="47">
        <v>5009.8220000000001</v>
      </c>
      <c r="N26" s="48">
        <v>5300.1750000000002</v>
      </c>
      <c r="O26" s="49">
        <v>4527</v>
      </c>
      <c r="P26" s="47">
        <v>4259</v>
      </c>
      <c r="Q26" s="47">
        <v>3362</v>
      </c>
      <c r="R26" s="48">
        <v>3556</v>
      </c>
      <c r="S26" s="47">
        <v>3430</v>
      </c>
      <c r="T26" s="47">
        <v>4268</v>
      </c>
      <c r="U26" s="47">
        <v>4221</v>
      </c>
      <c r="V26" s="48">
        <v>4353</v>
      </c>
      <c r="W26" s="49">
        <v>7491</v>
      </c>
      <c r="X26" s="47">
        <v>8434</v>
      </c>
      <c r="Y26" s="47">
        <v>9187</v>
      </c>
      <c r="Z26" s="48">
        <v>10753</v>
      </c>
      <c r="AA26" s="49">
        <v>5609</v>
      </c>
      <c r="AB26" s="47">
        <v>6057</v>
      </c>
      <c r="AC26" s="47">
        <v>7240</v>
      </c>
      <c r="AD26" s="48">
        <v>7465</v>
      </c>
      <c r="AE26" s="47">
        <v>6249</v>
      </c>
      <c r="AF26" s="47">
        <v>6836</v>
      </c>
      <c r="AG26" s="47">
        <v>8269</v>
      </c>
      <c r="AH26" s="48">
        <v>8438</v>
      </c>
      <c r="AI26" s="49">
        <v>7460</v>
      </c>
      <c r="AJ26" s="47">
        <v>6026</v>
      </c>
      <c r="AK26" s="47">
        <v>5866</v>
      </c>
      <c r="AL26" s="48">
        <v>5926.4555800000007</v>
      </c>
      <c r="AM26" s="47">
        <v>6114</v>
      </c>
      <c r="AN26" s="47">
        <v>5589</v>
      </c>
      <c r="AO26" s="47">
        <v>10634.527979999999</v>
      </c>
      <c r="AP26" s="47">
        <v>14472.33453</v>
      </c>
      <c r="AQ26" s="17"/>
      <c r="AR26" s="49">
        <v>17392.061000000002</v>
      </c>
      <c r="AS26" s="47">
        <v>10814.578000000001</v>
      </c>
      <c r="AT26" s="47">
        <v>19414.573</v>
      </c>
      <c r="AU26" s="47">
        <v>15704</v>
      </c>
      <c r="AV26" s="47">
        <v>16272</v>
      </c>
      <c r="AW26" s="47">
        <v>35865</v>
      </c>
      <c r="AX26" s="47">
        <v>26371</v>
      </c>
      <c r="AY26" s="47">
        <v>29792</v>
      </c>
      <c r="AZ26" s="47">
        <v>25278.455580000002</v>
      </c>
      <c r="BA26" s="47">
        <f t="shared" si="0"/>
        <v>36809.862509999999</v>
      </c>
    </row>
    <row r="27" spans="1:53" ht="14.25" customHeight="1" x14ac:dyDescent="0.35">
      <c r="A27" s="50" t="s">
        <v>94</v>
      </c>
      <c r="B27" s="50" t="s">
        <v>95</v>
      </c>
      <c r="C27" s="51">
        <v>0.65373094282771349</v>
      </c>
      <c r="D27" s="51">
        <v>0.59748709359644359</v>
      </c>
      <c r="E27" s="51">
        <v>0.57864817149192538</v>
      </c>
      <c r="F27" s="52">
        <v>0.67083192901130551</v>
      </c>
      <c r="G27" s="53">
        <v>0.75315854836770146</v>
      </c>
      <c r="H27" s="51">
        <v>0.77675006841767369</v>
      </c>
      <c r="I27" s="51">
        <v>0.82318881425462287</v>
      </c>
      <c r="J27" s="52">
        <v>0.78804623514679939</v>
      </c>
      <c r="K27" s="51">
        <v>0.74124292164610239</v>
      </c>
      <c r="L27" s="51">
        <v>0.72955940242520367</v>
      </c>
      <c r="M27" s="51">
        <v>0.71888090423682849</v>
      </c>
      <c r="N27" s="52">
        <v>0.71814037071400716</v>
      </c>
      <c r="O27" s="53">
        <v>0.75468733066001947</v>
      </c>
      <c r="P27" s="51">
        <v>0.7765360197282124</v>
      </c>
      <c r="Q27" s="51">
        <v>0.81961583860929288</v>
      </c>
      <c r="R27" s="52">
        <v>0.81433717955411689</v>
      </c>
      <c r="S27" s="51">
        <v>0.82748214465345538</v>
      </c>
      <c r="T27" s="51">
        <v>0.79211923432857634</v>
      </c>
      <c r="U27" s="51">
        <v>0.78831494483450348</v>
      </c>
      <c r="V27" s="52">
        <v>0.82016112373476557</v>
      </c>
      <c r="W27" s="53">
        <v>0.76604516068584283</v>
      </c>
      <c r="X27" s="51">
        <v>0.74323378086278813</v>
      </c>
      <c r="Y27" s="51">
        <v>0.72548257933424964</v>
      </c>
      <c r="Z27" s="52">
        <v>0.70601744265522048</v>
      </c>
      <c r="AA27" s="53">
        <v>0.82811350821279728</v>
      </c>
      <c r="AB27" s="51">
        <v>0.82250549450549448</v>
      </c>
      <c r="AC27" s="51">
        <v>0.79703969499887872</v>
      </c>
      <c r="AD27" s="52">
        <v>0.81186995967741937</v>
      </c>
      <c r="AE27" s="51">
        <v>0.83785677218474308</v>
      </c>
      <c r="AF27" s="51">
        <v>0.83787885974481813</v>
      </c>
      <c r="AG27" s="54">
        <v>0.82165041842809072</v>
      </c>
      <c r="AH27" s="55">
        <v>0.82451214667939465</v>
      </c>
      <c r="AI27" s="56">
        <v>0.84657151083871496</v>
      </c>
      <c r="AJ27" s="54">
        <v>0.87841246141119023</v>
      </c>
      <c r="AK27" s="54">
        <v>0.88882360745219191</v>
      </c>
      <c r="AL27" s="55">
        <v>0.89963185975635196</v>
      </c>
      <c r="AM27" s="54">
        <f>AM25/AM24</f>
        <v>0.91040445486518173</v>
      </c>
      <c r="AN27" s="54">
        <f>AN25/$AN$24</f>
        <v>0.93635701109112024</v>
      </c>
      <c r="AO27" s="54">
        <v>0.88447607091230973</v>
      </c>
      <c r="AP27" s="54">
        <v>0.86148697699263144</v>
      </c>
      <c r="AQ27" s="17"/>
      <c r="AR27" s="56">
        <v>0.62391885429027993</v>
      </c>
      <c r="AS27" s="54">
        <v>0.78876071338964582</v>
      </c>
      <c r="AT27" s="54">
        <v>0.72659722905020496</v>
      </c>
      <c r="AU27" s="54">
        <v>0.79145862105598641</v>
      </c>
      <c r="AV27" s="54">
        <v>0.80756403888455264</v>
      </c>
      <c r="AW27" s="54">
        <v>0.73415413352704417</v>
      </c>
      <c r="AX27" s="54">
        <v>0.81443117606907378</v>
      </c>
      <c r="AY27" s="54">
        <v>0.82990831994500791</v>
      </c>
      <c r="AZ27" s="54">
        <v>0.87962249223599631</v>
      </c>
      <c r="BA27" s="54">
        <f t="shared" si="0"/>
        <v>3.5927245138612429</v>
      </c>
    </row>
    <row r="28" spans="1:53" ht="14.25" customHeight="1" x14ac:dyDescent="0.35">
      <c r="A28" s="31" t="s">
        <v>96</v>
      </c>
      <c r="B28" s="32" t="s">
        <v>97</v>
      </c>
      <c r="C28" s="57">
        <v>-6847.4790000000003</v>
      </c>
      <c r="D28" s="57">
        <v>-7453.45</v>
      </c>
      <c r="E28" s="57">
        <v>-7243.2940000000008</v>
      </c>
      <c r="F28" s="58">
        <v>-7253.2550000000001</v>
      </c>
      <c r="G28" s="59">
        <v>-6968.02</v>
      </c>
      <c r="H28" s="57">
        <v>-7367.643</v>
      </c>
      <c r="I28" s="57">
        <v>-9053.9296900000008</v>
      </c>
      <c r="J28" s="58">
        <v>-9329.7710000000006</v>
      </c>
      <c r="K28" s="57">
        <v>-10420.424999999999</v>
      </c>
      <c r="L28" s="57">
        <v>-11049.754000000001</v>
      </c>
      <c r="M28" s="57">
        <v>-10987.338</v>
      </c>
      <c r="N28" s="58">
        <v>-11066.208999999999</v>
      </c>
      <c r="O28" s="59">
        <v>-11722</v>
      </c>
      <c r="P28" s="57">
        <v>-12308</v>
      </c>
      <c r="Q28" s="57">
        <v>-11820</v>
      </c>
      <c r="R28" s="58">
        <v>-12235</v>
      </c>
      <c r="S28" s="57">
        <v>-12948</v>
      </c>
      <c r="T28" s="57">
        <v>-12911</v>
      </c>
      <c r="U28" s="57">
        <v>-13385</v>
      </c>
      <c r="V28" s="58">
        <v>-16380</v>
      </c>
      <c r="W28" s="59">
        <v>-21167</v>
      </c>
      <c r="X28" s="57">
        <v>-21948</v>
      </c>
      <c r="Y28" s="57">
        <v>-19921</v>
      </c>
      <c r="Z28" s="58">
        <v>-21137</v>
      </c>
      <c r="AA28" s="35">
        <v>-20473</v>
      </c>
      <c r="AB28" s="33">
        <v>-21398</v>
      </c>
      <c r="AC28" s="33">
        <v>-22401</v>
      </c>
      <c r="AD28" s="34">
        <v>-24942</v>
      </c>
      <c r="AE28" s="33">
        <v>-26339</v>
      </c>
      <c r="AF28" s="33">
        <v>-29782</v>
      </c>
      <c r="AG28" s="57">
        <v>-30640</v>
      </c>
      <c r="AH28" s="58">
        <v>-30527</v>
      </c>
      <c r="AI28" s="59">
        <v>-32862</v>
      </c>
      <c r="AJ28" s="57">
        <v>-32800</v>
      </c>
      <c r="AK28" s="57">
        <v>-35310</v>
      </c>
      <c r="AL28" s="58">
        <v>-37458.068780000001</v>
      </c>
      <c r="AM28" s="57">
        <v>-42990</v>
      </c>
      <c r="AN28" s="57">
        <f>SUM(AN29:AN30)</f>
        <v>-50286</v>
      </c>
      <c r="AO28" s="57">
        <v>-56865.315270000006</v>
      </c>
      <c r="AP28" s="57">
        <v>-67690.673309999416</v>
      </c>
      <c r="AQ28" s="17"/>
      <c r="AR28" s="59">
        <v>-28797.478000000003</v>
      </c>
      <c r="AS28" s="57">
        <v>-32719.363690000002</v>
      </c>
      <c r="AT28" s="57">
        <v>-43523.725999999995</v>
      </c>
      <c r="AU28" s="57">
        <v>-48085</v>
      </c>
      <c r="AV28" s="57">
        <v>-55624</v>
      </c>
      <c r="AW28" s="57">
        <v>-84173</v>
      </c>
      <c r="AX28" s="57">
        <v>-89214</v>
      </c>
      <c r="AY28" s="57">
        <v>-117288</v>
      </c>
      <c r="AZ28" s="57">
        <v>-138430.06878</v>
      </c>
      <c r="BA28" s="57">
        <f t="shared" si="0"/>
        <v>-217831.98857999942</v>
      </c>
    </row>
    <row r="29" spans="1:53" ht="14.25" customHeight="1" x14ac:dyDescent="0.35">
      <c r="A29" s="23" t="s">
        <v>77</v>
      </c>
      <c r="B29" s="24" t="s">
        <v>77</v>
      </c>
      <c r="C29" s="25">
        <v>-3199.9742675379948</v>
      </c>
      <c r="D29" s="25">
        <v>-3074.8617800000002</v>
      </c>
      <c r="E29" s="25">
        <v>-3072.2347600000003</v>
      </c>
      <c r="F29" s="26">
        <v>-3143.79907</v>
      </c>
      <c r="G29" s="27">
        <v>-3032.0529999999999</v>
      </c>
      <c r="H29" s="25">
        <v>-3788.982</v>
      </c>
      <c r="I29" s="25">
        <v>-5073.45669</v>
      </c>
      <c r="J29" s="26">
        <v>-4842.0289999999995</v>
      </c>
      <c r="K29" s="25">
        <v>-4919.4390000000003</v>
      </c>
      <c r="L29" s="25">
        <v>-5008.8950000000004</v>
      </c>
      <c r="M29" s="25">
        <v>-5059.0420000000004</v>
      </c>
      <c r="N29" s="26">
        <v>-4809.5259999999998</v>
      </c>
      <c r="O29" s="27">
        <v>-5482</v>
      </c>
      <c r="P29" s="25">
        <v>-6003</v>
      </c>
      <c r="Q29" s="25">
        <v>-5535</v>
      </c>
      <c r="R29" s="26">
        <v>-5783</v>
      </c>
      <c r="S29" s="25">
        <v>-6185</v>
      </c>
      <c r="T29" s="25">
        <v>-6122</v>
      </c>
      <c r="U29" s="25">
        <v>-6187</v>
      </c>
      <c r="V29" s="26">
        <v>-8338</v>
      </c>
      <c r="W29" s="27">
        <v>-12204</v>
      </c>
      <c r="X29" s="25">
        <v>-12880</v>
      </c>
      <c r="Y29" s="25">
        <v>-11253</v>
      </c>
      <c r="Z29" s="26">
        <v>-11730</v>
      </c>
      <c r="AA29" s="27">
        <v>-11718</v>
      </c>
      <c r="AB29" s="25">
        <v>-11879</v>
      </c>
      <c r="AC29" s="25">
        <v>-12031</v>
      </c>
      <c r="AD29" s="26">
        <v>-13607</v>
      </c>
      <c r="AE29" s="25">
        <v>-15671</v>
      </c>
      <c r="AF29" s="25">
        <v>-19202</v>
      </c>
      <c r="AG29" s="25">
        <v>-20227</v>
      </c>
      <c r="AH29" s="26">
        <v>-19486</v>
      </c>
      <c r="AI29" s="27">
        <v>-21970</v>
      </c>
      <c r="AJ29" s="25">
        <v>-21060</v>
      </c>
      <c r="AK29" s="25">
        <v>-22110</v>
      </c>
      <c r="AL29" s="26">
        <v>-23937.751799999998</v>
      </c>
      <c r="AM29" s="25">
        <v>-30510</v>
      </c>
      <c r="AN29" s="25">
        <v>-36312</v>
      </c>
      <c r="AO29" s="25">
        <v>-41115</v>
      </c>
      <c r="AP29" s="25">
        <v>-50192.506229999788</v>
      </c>
      <c r="AQ29" s="17"/>
      <c r="AR29" s="27">
        <v>-12490.869877537996</v>
      </c>
      <c r="AS29" s="25">
        <v>-16736.520689999998</v>
      </c>
      <c r="AT29" s="25">
        <v>-19796.902000000002</v>
      </c>
      <c r="AU29" s="25">
        <v>-22803</v>
      </c>
      <c r="AV29" s="25">
        <v>-26832</v>
      </c>
      <c r="AW29" s="25">
        <v>-48067</v>
      </c>
      <c r="AX29" s="25">
        <v>-49235</v>
      </c>
      <c r="AY29" s="25">
        <v>-74586</v>
      </c>
      <c r="AZ29" s="25">
        <v>-89077.751799999998</v>
      </c>
      <c r="BA29" s="25">
        <f t="shared" si="0"/>
        <v>-158129.5062299998</v>
      </c>
    </row>
    <row r="30" spans="1:53" ht="14.25" customHeight="1" x14ac:dyDescent="0.35">
      <c r="A30" s="18" t="s">
        <v>82</v>
      </c>
      <c r="B30" s="19" t="s">
        <v>83</v>
      </c>
      <c r="C30" s="20">
        <v>-3647.5047324620054</v>
      </c>
      <c r="D30" s="20">
        <v>-4378.5882199999996</v>
      </c>
      <c r="E30" s="20">
        <v>-4171.0592400000005</v>
      </c>
      <c r="F30" s="21">
        <v>-4109.4559300000001</v>
      </c>
      <c r="G30" s="22">
        <v>-3935.9670000000001</v>
      </c>
      <c r="H30" s="20">
        <v>-3578.6610000000001</v>
      </c>
      <c r="I30" s="20">
        <v>-3980.473</v>
      </c>
      <c r="J30" s="21">
        <v>-4487.7420000000002</v>
      </c>
      <c r="K30" s="20">
        <v>-5500.9859999999999</v>
      </c>
      <c r="L30" s="20">
        <v>-6040.8590000000004</v>
      </c>
      <c r="M30" s="20">
        <v>-5928.2959999999994</v>
      </c>
      <c r="N30" s="21">
        <v>-6256.683</v>
      </c>
      <c r="O30" s="22">
        <v>-6240</v>
      </c>
      <c r="P30" s="20">
        <v>-6305</v>
      </c>
      <c r="Q30" s="20">
        <v>-6285</v>
      </c>
      <c r="R30" s="21">
        <v>-6452</v>
      </c>
      <c r="S30" s="20">
        <v>-6763</v>
      </c>
      <c r="T30" s="20">
        <v>-6789</v>
      </c>
      <c r="U30" s="20">
        <v>-7198</v>
      </c>
      <c r="V30" s="21">
        <v>-8042</v>
      </c>
      <c r="W30" s="22">
        <v>-8963</v>
      </c>
      <c r="X30" s="20">
        <v>-9068</v>
      </c>
      <c r="Y30" s="20">
        <v>-8668</v>
      </c>
      <c r="Z30" s="21">
        <v>-9407</v>
      </c>
      <c r="AA30" s="22">
        <v>-8755</v>
      </c>
      <c r="AB30" s="20">
        <v>-9519</v>
      </c>
      <c r="AC30" s="20">
        <v>-10370</v>
      </c>
      <c r="AD30" s="21">
        <v>-11335</v>
      </c>
      <c r="AE30" s="20">
        <v>-10668</v>
      </c>
      <c r="AF30" s="20">
        <v>-10580</v>
      </c>
      <c r="AG30" s="20">
        <v>-10413</v>
      </c>
      <c r="AH30" s="21">
        <v>-11041</v>
      </c>
      <c r="AI30" s="22">
        <v>-10892</v>
      </c>
      <c r="AJ30" s="20">
        <v>-11740</v>
      </c>
      <c r="AK30" s="20">
        <v>-13200</v>
      </c>
      <c r="AL30" s="21">
        <v>-13520.316980000003</v>
      </c>
      <c r="AM30" s="20">
        <v>-12480</v>
      </c>
      <c r="AN30" s="20">
        <f>SUM(AN31:AN32)</f>
        <v>-13974</v>
      </c>
      <c r="AO30" s="20">
        <v>-15750.315270000008</v>
      </c>
      <c r="AP30" s="20">
        <v>-17498.167079999632</v>
      </c>
      <c r="AQ30" s="17"/>
      <c r="AR30" s="22">
        <v>-16306.608122462007</v>
      </c>
      <c r="AS30" s="20">
        <v>-15982.843000000001</v>
      </c>
      <c r="AT30" s="20">
        <v>-23726.824000000001</v>
      </c>
      <c r="AU30" s="20">
        <v>-25282</v>
      </c>
      <c r="AV30" s="20">
        <v>-28792</v>
      </c>
      <c r="AW30" s="20">
        <v>-36106</v>
      </c>
      <c r="AX30" s="20">
        <v>-39979</v>
      </c>
      <c r="AY30" s="20">
        <v>-42702</v>
      </c>
      <c r="AZ30" s="20">
        <v>-49352.316980000003</v>
      </c>
      <c r="BA30" s="20">
        <f t="shared" si="0"/>
        <v>-59702.482349999642</v>
      </c>
    </row>
    <row r="31" spans="1:53" ht="14.25" customHeight="1" x14ac:dyDescent="0.35">
      <c r="A31" s="258" t="s">
        <v>84</v>
      </c>
      <c r="B31" s="260" t="s">
        <v>84</v>
      </c>
      <c r="C31" s="25">
        <v>-2622.3830000000003</v>
      </c>
      <c r="D31" s="25">
        <v>-2957.5880000000002</v>
      </c>
      <c r="E31" s="25">
        <v>-2651.02</v>
      </c>
      <c r="F31" s="26">
        <v>-2863.16</v>
      </c>
      <c r="G31" s="27">
        <v>-2818.5630000000001</v>
      </c>
      <c r="H31" s="25">
        <v>-2926.73</v>
      </c>
      <c r="I31" s="25">
        <v>-3193.6879999999996</v>
      </c>
      <c r="J31" s="26">
        <v>-3371.8270000000002</v>
      </c>
      <c r="K31" s="25">
        <v>-3894.5659999999998</v>
      </c>
      <c r="L31" s="25">
        <v>-4195.6419999999998</v>
      </c>
      <c r="M31" s="25">
        <v>-4234.6189999999997</v>
      </c>
      <c r="N31" s="26">
        <v>-4191.0749999999998</v>
      </c>
      <c r="O31" s="27">
        <v>-4328</v>
      </c>
      <c r="P31" s="25">
        <v>-4518</v>
      </c>
      <c r="Q31" s="25">
        <v>-4915</v>
      </c>
      <c r="R31" s="26">
        <v>-5325</v>
      </c>
      <c r="S31" s="25">
        <v>-5600</v>
      </c>
      <c r="T31" s="25">
        <v>-5331</v>
      </c>
      <c r="U31" s="25">
        <v>-5416</v>
      </c>
      <c r="V31" s="26">
        <v>-5789</v>
      </c>
      <c r="W31" s="27">
        <v>-6342</v>
      </c>
      <c r="X31" s="25">
        <v>-5854</v>
      </c>
      <c r="Y31" s="25">
        <v>-5629</v>
      </c>
      <c r="Z31" s="26">
        <v>-6092</v>
      </c>
      <c r="AA31" s="27">
        <v>-7709</v>
      </c>
      <c r="AB31" s="25">
        <v>-7979</v>
      </c>
      <c r="AC31" s="25">
        <v>-8858</v>
      </c>
      <c r="AD31" s="26">
        <v>-9523</v>
      </c>
      <c r="AE31" s="25">
        <v>-9050</v>
      </c>
      <c r="AF31" s="25">
        <v>-8809</v>
      </c>
      <c r="AG31" s="25">
        <v>-8846</v>
      </c>
      <c r="AH31" s="26">
        <v>-9893</v>
      </c>
      <c r="AI31" s="27">
        <v>-9858</v>
      </c>
      <c r="AJ31" s="25">
        <v>-10957</v>
      </c>
      <c r="AK31" s="25">
        <v>-12591</v>
      </c>
      <c r="AL31" s="26">
        <v>-13135.847055600003</v>
      </c>
      <c r="AM31" s="25">
        <v>-11814</v>
      </c>
      <c r="AN31" s="25">
        <v>-13688</v>
      </c>
      <c r="AO31" s="25">
        <v>-15328.804180000008</v>
      </c>
      <c r="AP31" s="25">
        <v>-16996.27401999963</v>
      </c>
      <c r="AQ31" s="17"/>
      <c r="AR31" s="27">
        <v>-11094.151</v>
      </c>
      <c r="AS31" s="25">
        <v>-12310.808000000001</v>
      </c>
      <c r="AT31" s="25">
        <v>-16515.901999999998</v>
      </c>
      <c r="AU31" s="25">
        <v>-19086</v>
      </c>
      <c r="AV31" s="25">
        <v>-22136</v>
      </c>
      <c r="AW31" s="25">
        <v>-23917</v>
      </c>
      <c r="AX31" s="25">
        <v>-34069</v>
      </c>
      <c r="AY31" s="25">
        <v>-36598</v>
      </c>
      <c r="AZ31" s="25">
        <v>-46541.847055600003</v>
      </c>
      <c r="BA31" s="25">
        <f t="shared" si="0"/>
        <v>-57827.07819999964</v>
      </c>
    </row>
    <row r="32" spans="1:53" ht="14.25" customHeight="1" x14ac:dyDescent="0.35">
      <c r="A32" s="259" t="s">
        <v>85</v>
      </c>
      <c r="B32" s="261" t="s">
        <v>85</v>
      </c>
      <c r="C32" s="20">
        <v>-1025.121732462005</v>
      </c>
      <c r="D32" s="20">
        <v>-1421.0002199999999</v>
      </c>
      <c r="E32" s="20">
        <v>-1520.0392400000001</v>
      </c>
      <c r="F32" s="21">
        <v>-1246.29593</v>
      </c>
      <c r="G32" s="22">
        <v>-1117.404</v>
      </c>
      <c r="H32" s="20">
        <v>-651.93100000000004</v>
      </c>
      <c r="I32" s="20">
        <v>-786.78500000000008</v>
      </c>
      <c r="J32" s="21">
        <v>-1115.915</v>
      </c>
      <c r="K32" s="20">
        <v>-1606.42</v>
      </c>
      <c r="L32" s="20">
        <v>-1845.2170000000001</v>
      </c>
      <c r="M32" s="20">
        <v>-1693.6769999999999</v>
      </c>
      <c r="N32" s="21">
        <v>-2065.6080000000002</v>
      </c>
      <c r="O32" s="22">
        <v>-1912</v>
      </c>
      <c r="P32" s="20">
        <v>-1787</v>
      </c>
      <c r="Q32" s="20">
        <v>-1370</v>
      </c>
      <c r="R32" s="21">
        <v>-1127</v>
      </c>
      <c r="S32" s="20">
        <v>-1163</v>
      </c>
      <c r="T32" s="20">
        <v>-1458</v>
      </c>
      <c r="U32" s="20">
        <v>-1782</v>
      </c>
      <c r="V32" s="21">
        <v>-2253</v>
      </c>
      <c r="W32" s="22">
        <v>-2621</v>
      </c>
      <c r="X32" s="20">
        <v>-3214</v>
      </c>
      <c r="Y32" s="20">
        <v>-3039</v>
      </c>
      <c r="Z32" s="21">
        <v>-3315</v>
      </c>
      <c r="AA32" s="22">
        <v>-1046</v>
      </c>
      <c r="AB32" s="20">
        <v>-1540</v>
      </c>
      <c r="AC32" s="20">
        <v>-1512</v>
      </c>
      <c r="AD32" s="21">
        <v>-1812</v>
      </c>
      <c r="AE32" s="20">
        <v>-1618</v>
      </c>
      <c r="AF32" s="20">
        <v>-1771</v>
      </c>
      <c r="AG32" s="20">
        <v>-1567</v>
      </c>
      <c r="AH32" s="21">
        <v>-1148</v>
      </c>
      <c r="AI32" s="22">
        <v>-1034</v>
      </c>
      <c r="AJ32" s="20">
        <v>-783</v>
      </c>
      <c r="AK32" s="20">
        <v>-609</v>
      </c>
      <c r="AL32" s="21">
        <v>-384.46992440000031</v>
      </c>
      <c r="AM32" s="20">
        <v>-667</v>
      </c>
      <c r="AN32" s="20">
        <v>-286</v>
      </c>
      <c r="AO32" s="20">
        <v>-421.51109000000008</v>
      </c>
      <c r="AP32" s="20">
        <v>-501.89306000000101</v>
      </c>
      <c r="AQ32" s="17"/>
      <c r="AR32" s="22">
        <v>-5212.4571224620049</v>
      </c>
      <c r="AS32" s="20">
        <v>-3672.0349999999999</v>
      </c>
      <c r="AT32" s="20">
        <v>-7210.9220000000005</v>
      </c>
      <c r="AU32" s="20">
        <v>-6196</v>
      </c>
      <c r="AV32" s="20">
        <v>-6656</v>
      </c>
      <c r="AW32" s="20">
        <v>-12189</v>
      </c>
      <c r="AX32" s="20">
        <v>-5910</v>
      </c>
      <c r="AY32" s="20">
        <v>-6104</v>
      </c>
      <c r="AZ32" s="20">
        <v>-2810.4699244000003</v>
      </c>
      <c r="BA32" s="20">
        <f t="shared" si="0"/>
        <v>-1876.404150000001</v>
      </c>
    </row>
    <row r="33" spans="1:53" ht="14.25" customHeight="1" x14ac:dyDescent="0.35">
      <c r="A33" s="60" t="s">
        <v>98</v>
      </c>
      <c r="B33" s="61" t="s">
        <v>99</v>
      </c>
      <c r="C33" s="38">
        <v>3871.6480000000001</v>
      </c>
      <c r="D33" s="38">
        <v>4333.1410000000005</v>
      </c>
      <c r="E33" s="38">
        <v>4925.0689999999986</v>
      </c>
      <c r="F33" s="39">
        <v>4318.165</v>
      </c>
      <c r="G33" s="40">
        <v>2678.5</v>
      </c>
      <c r="H33" s="38">
        <v>4306.9719999999998</v>
      </c>
      <c r="I33" s="38">
        <v>5316.1453099999999</v>
      </c>
      <c r="J33" s="39">
        <v>6174.884</v>
      </c>
      <c r="K33" s="38">
        <v>6242.5240000000013</v>
      </c>
      <c r="L33" s="38">
        <v>6672.8809999999976</v>
      </c>
      <c r="M33" s="38">
        <v>6833.6569999999992</v>
      </c>
      <c r="N33" s="39">
        <v>7738.0980000000018</v>
      </c>
      <c r="O33" s="40">
        <v>6732</v>
      </c>
      <c r="P33" s="38">
        <v>6751</v>
      </c>
      <c r="Q33" s="38">
        <v>6818</v>
      </c>
      <c r="R33" s="39">
        <v>6918</v>
      </c>
      <c r="S33" s="38">
        <v>6934</v>
      </c>
      <c r="T33" s="38">
        <v>7620</v>
      </c>
      <c r="U33" s="38">
        <v>6555</v>
      </c>
      <c r="V33" s="39">
        <v>7825</v>
      </c>
      <c r="W33" s="40">
        <v>10852</v>
      </c>
      <c r="X33" s="38">
        <v>10899</v>
      </c>
      <c r="Y33" s="38">
        <v>13545</v>
      </c>
      <c r="Z33" s="39">
        <v>15440</v>
      </c>
      <c r="AA33" s="40">
        <v>12159</v>
      </c>
      <c r="AB33" s="38">
        <v>12727</v>
      </c>
      <c r="AC33" s="38">
        <v>13271</v>
      </c>
      <c r="AD33" s="39">
        <v>14738</v>
      </c>
      <c r="AE33" s="38">
        <v>12201</v>
      </c>
      <c r="AF33" s="38">
        <v>12384</v>
      </c>
      <c r="AG33" s="38">
        <v>15724</v>
      </c>
      <c r="AH33" s="39">
        <v>17556</v>
      </c>
      <c r="AI33" s="40">
        <v>15760</v>
      </c>
      <c r="AJ33" s="38">
        <v>16761</v>
      </c>
      <c r="AK33" s="38">
        <v>17453</v>
      </c>
      <c r="AL33" s="39">
        <v>21589.110590000011</v>
      </c>
      <c r="AM33" s="38">
        <v>25250</v>
      </c>
      <c r="AN33" s="38">
        <f>AN17+AN28</f>
        <v>37531.699999999997</v>
      </c>
      <c r="AO33" s="38">
        <v>35190.492690000421</v>
      </c>
      <c r="AP33" s="38">
        <v>36792.892320000086</v>
      </c>
      <c r="AQ33" s="17"/>
      <c r="AR33" s="40">
        <v>17448.023000000001</v>
      </c>
      <c r="AS33" s="38">
        <v>18476.50131</v>
      </c>
      <c r="AT33" s="38">
        <v>27487.16</v>
      </c>
      <c r="AU33" s="38">
        <v>27219</v>
      </c>
      <c r="AV33" s="38">
        <v>28934</v>
      </c>
      <c r="AW33" s="38">
        <v>50736</v>
      </c>
      <c r="AX33" s="38">
        <v>52895</v>
      </c>
      <c r="AY33" s="38">
        <v>57865</v>
      </c>
      <c r="AZ33" s="38">
        <v>71563.110590000026</v>
      </c>
      <c r="BA33" s="38">
        <f t="shared" si="0"/>
        <v>134765.0850100005</v>
      </c>
    </row>
    <row r="34" spans="1:53" ht="14.25" customHeight="1" x14ac:dyDescent="0.35">
      <c r="A34" s="62" t="s">
        <v>100</v>
      </c>
      <c r="B34" s="62" t="s">
        <v>101</v>
      </c>
      <c r="C34" s="63">
        <v>0.36119060815307069</v>
      </c>
      <c r="D34" s="63">
        <v>0.36763310103829006</v>
      </c>
      <c r="E34" s="63">
        <v>0.40474376052062211</v>
      </c>
      <c r="F34" s="64">
        <v>0.37317502951236753</v>
      </c>
      <c r="G34" s="65">
        <v>0.27766489884435008</v>
      </c>
      <c r="H34" s="63">
        <v>0.36891769021933485</v>
      </c>
      <c r="I34" s="63">
        <v>0.3699455507365132</v>
      </c>
      <c r="J34" s="64">
        <v>0.39826000643032688</v>
      </c>
      <c r="K34" s="63">
        <v>0.37463500608445727</v>
      </c>
      <c r="L34" s="63">
        <v>0.37651743095764251</v>
      </c>
      <c r="M34" s="63">
        <v>0.38346102448263969</v>
      </c>
      <c r="N34" s="64">
        <v>0.41150668301682169</v>
      </c>
      <c r="O34" s="65">
        <v>0.36479895957515984</v>
      </c>
      <c r="P34" s="63">
        <v>0.35421585602602446</v>
      </c>
      <c r="Q34" s="63">
        <v>0.36581178238008372</v>
      </c>
      <c r="R34" s="64">
        <v>0.36119667937137784</v>
      </c>
      <c r="S34" s="63">
        <v>0.34875767025450155</v>
      </c>
      <c r="T34" s="63">
        <v>0.37114607179387266</v>
      </c>
      <c r="U34" s="63">
        <v>0.32873620862587766</v>
      </c>
      <c r="V34" s="64">
        <v>0.32328031398471391</v>
      </c>
      <c r="W34" s="65">
        <v>0.33892376401511604</v>
      </c>
      <c r="X34" s="63">
        <v>0.33181112430358939</v>
      </c>
      <c r="Y34" s="63">
        <v>0.4047391382298452</v>
      </c>
      <c r="Z34" s="64">
        <v>0.42212319216994287</v>
      </c>
      <c r="AA34" s="65">
        <v>0.37260970826182888</v>
      </c>
      <c r="AB34" s="63">
        <v>0.37295238095238098</v>
      </c>
      <c r="AC34" s="63">
        <v>0.37202848172235925</v>
      </c>
      <c r="AD34" s="64">
        <v>0.37142137096774192</v>
      </c>
      <c r="AE34" s="63">
        <v>0.31658017644006226</v>
      </c>
      <c r="AF34" s="63">
        <v>0.29369634302518616</v>
      </c>
      <c r="AG34" s="63">
        <v>0.33914243809852473</v>
      </c>
      <c r="AH34" s="64">
        <v>0.36511996938633323</v>
      </c>
      <c r="AI34" s="65">
        <v>0.32413310846941712</v>
      </c>
      <c r="AJ34" s="63">
        <v>0.33818930207219389</v>
      </c>
      <c r="AK34" s="63">
        <v>0.33078103974375983</v>
      </c>
      <c r="AL34" s="64">
        <v>0.36562475668344541</v>
      </c>
      <c r="AM34" s="63">
        <v>0.37</v>
      </c>
      <c r="AN34" s="63">
        <v>0.42699999999999999</v>
      </c>
      <c r="AO34" s="63">
        <v>0.38227780205440692</v>
      </c>
      <c r="AP34" s="63">
        <v>0.35214047394106207</v>
      </c>
      <c r="AQ34" s="257"/>
      <c r="AR34" s="65">
        <v>0.37729125261287583</v>
      </c>
      <c r="AS34" s="63">
        <v>0.36089831297898761</v>
      </c>
      <c r="AT34" s="63">
        <v>0.38708374938456619</v>
      </c>
      <c r="AU34" s="63">
        <v>0.36145490279400827</v>
      </c>
      <c r="AV34" s="63">
        <v>0.34217933252915161</v>
      </c>
      <c r="AW34" s="63">
        <v>0.37607572511841314</v>
      </c>
      <c r="AX34" s="63">
        <v>0.37221428621691799</v>
      </c>
      <c r="AY34" s="63">
        <v>0.33036677731304015</v>
      </c>
      <c r="AZ34" s="63">
        <v>0.34078778560663886</v>
      </c>
      <c r="BA34" s="63">
        <f>BA33/BA17</f>
        <v>0.38220817549178077</v>
      </c>
    </row>
    <row r="35" spans="1:53" ht="14.25" customHeight="1" x14ac:dyDescent="0.35">
      <c r="A35" s="66" t="s">
        <v>77</v>
      </c>
      <c r="B35" s="67" t="s">
        <v>77</v>
      </c>
      <c r="C35" s="25">
        <v>2001.9307324620049</v>
      </c>
      <c r="D35" s="25">
        <v>2876.0402199999999</v>
      </c>
      <c r="E35" s="25">
        <v>3156.4052399999991</v>
      </c>
      <c r="F35" s="26">
        <v>3279.5579299999999</v>
      </c>
      <c r="G35" s="27">
        <v>2771.7480000000005</v>
      </c>
      <c r="H35" s="25">
        <v>3165.2820000000002</v>
      </c>
      <c r="I35" s="25">
        <v>4159.5173100000002</v>
      </c>
      <c r="J35" s="26">
        <v>4737.5610000000006</v>
      </c>
      <c r="K35" s="25">
        <v>4545.6059999999998</v>
      </c>
      <c r="L35" s="25">
        <v>4738.5679999999993</v>
      </c>
      <c r="M35" s="25">
        <v>4994.0459999999994</v>
      </c>
      <c r="N35" s="26">
        <v>5461.844000000001</v>
      </c>
      <c r="O35" s="27">
        <v>4656</v>
      </c>
      <c r="P35" s="25">
        <v>5108</v>
      </c>
      <c r="Q35" s="25">
        <v>5541</v>
      </c>
      <c r="R35" s="26">
        <v>5737</v>
      </c>
      <c r="S35" s="25">
        <v>5563</v>
      </c>
      <c r="T35" s="25">
        <v>6239</v>
      </c>
      <c r="U35" s="25">
        <v>5435</v>
      </c>
      <c r="V35" s="26">
        <v>6398</v>
      </c>
      <c r="W35" s="27">
        <v>10351</v>
      </c>
      <c r="X35" s="25">
        <v>9302</v>
      </c>
      <c r="Y35" s="25">
        <v>11020</v>
      </c>
      <c r="Z35" s="26">
        <v>12568</v>
      </c>
      <c r="AA35" s="27">
        <v>10232</v>
      </c>
      <c r="AB35" s="25">
        <v>10014</v>
      </c>
      <c r="AC35" s="25">
        <v>9760</v>
      </c>
      <c r="AD35" s="26">
        <v>10977</v>
      </c>
      <c r="AE35" s="25">
        <v>9112</v>
      </c>
      <c r="AF35" s="25">
        <v>10029</v>
      </c>
      <c r="AG35" s="25">
        <v>13238</v>
      </c>
      <c r="AH35" s="26">
        <v>14073</v>
      </c>
      <c r="AI35" s="27">
        <v>13009</v>
      </c>
      <c r="AJ35" s="25">
        <v>13442</v>
      </c>
      <c r="AK35" s="25">
        <v>13539</v>
      </c>
      <c r="AL35" s="26">
        <v>16875.620630000012</v>
      </c>
      <c r="AM35" s="25">
        <v>20749</v>
      </c>
      <c r="AN35" s="25">
        <f>AN18+AN29</f>
        <v>33247.5</v>
      </c>
      <c r="AO35" s="25">
        <v>30714.044769999964</v>
      </c>
      <c r="AP35" s="25">
        <v>32808.871539999665</v>
      </c>
      <c r="AQ35" s="17"/>
      <c r="AR35" s="27">
        <v>11313.934122462004</v>
      </c>
      <c r="AS35" s="25">
        <v>14834.108310000003</v>
      </c>
      <c r="AT35" s="25">
        <v>19740.063999999998</v>
      </c>
      <c r="AU35" s="25">
        <v>21042</v>
      </c>
      <c r="AV35" s="25">
        <v>23635</v>
      </c>
      <c r="AW35" s="25">
        <v>43241</v>
      </c>
      <c r="AX35" s="25">
        <v>40983</v>
      </c>
      <c r="AY35" s="25">
        <v>46452</v>
      </c>
      <c r="AZ35" s="25">
        <v>56865.620630000012</v>
      </c>
      <c r="BA35" s="25">
        <f t="shared" si="0"/>
        <v>117519.41630999962</v>
      </c>
    </row>
    <row r="36" spans="1:53" ht="14.25" customHeight="1" x14ac:dyDescent="0.35">
      <c r="A36" s="68" t="s">
        <v>102</v>
      </c>
      <c r="B36" s="68" t="s">
        <v>103</v>
      </c>
      <c r="C36" s="63">
        <v>0.38484569258031531</v>
      </c>
      <c r="D36" s="63">
        <v>0.48329483832871045</v>
      </c>
      <c r="E36" s="63">
        <v>0.50675673020113532</v>
      </c>
      <c r="F36" s="64">
        <v>0.51056759417233077</v>
      </c>
      <c r="G36" s="65">
        <v>0.47757461015634417</v>
      </c>
      <c r="H36" s="63">
        <v>0.4551570087071759</v>
      </c>
      <c r="I36" s="63">
        <v>0.45050677170757764</v>
      </c>
      <c r="J36" s="64">
        <v>0.49454736580584352</v>
      </c>
      <c r="K36" s="63">
        <v>0.48025191639342441</v>
      </c>
      <c r="L36" s="63">
        <v>0.48613346878054314</v>
      </c>
      <c r="M36" s="63">
        <v>0.49676736143163169</v>
      </c>
      <c r="N36" s="64">
        <v>0.53175418663722562</v>
      </c>
      <c r="O36" s="65">
        <v>0.45926218188991913</v>
      </c>
      <c r="P36" s="63">
        <v>0.45972459724597248</v>
      </c>
      <c r="Q36" s="63">
        <v>0.5002708559046587</v>
      </c>
      <c r="R36" s="64">
        <v>0.49800347222222224</v>
      </c>
      <c r="S36" s="63">
        <v>0.47352740892066736</v>
      </c>
      <c r="T36" s="63">
        <v>0.50473262681012865</v>
      </c>
      <c r="U36" s="63">
        <v>0.46764756496300119</v>
      </c>
      <c r="V36" s="64">
        <v>0.43417480998914226</v>
      </c>
      <c r="W36" s="65">
        <v>0.45892263356240304</v>
      </c>
      <c r="X36" s="63">
        <v>0.41934902172933008</v>
      </c>
      <c r="Y36" s="63">
        <v>0.49476945180263099</v>
      </c>
      <c r="Z36" s="64">
        <v>0.51724421763108075</v>
      </c>
      <c r="AA36" s="65">
        <v>0.46615034168564923</v>
      </c>
      <c r="AB36" s="63">
        <v>0.4574064769561047</v>
      </c>
      <c r="AC36" s="63">
        <v>0.44789133128355746</v>
      </c>
      <c r="AD36" s="64">
        <v>0.44650992515457211</v>
      </c>
      <c r="AE36" s="63">
        <v>0.36767138764475649</v>
      </c>
      <c r="AF36" s="63">
        <v>0.34309465977900172</v>
      </c>
      <c r="AG36" s="63">
        <v>0.39557746899746005</v>
      </c>
      <c r="AH36" s="64">
        <v>0.41935272400034562</v>
      </c>
      <c r="AI36" s="65">
        <v>0.37190885960147518</v>
      </c>
      <c r="AJ36" s="63">
        <v>0.3896006028636021</v>
      </c>
      <c r="AK36" s="63">
        <v>0.37978624926365395</v>
      </c>
      <c r="AL36" s="64">
        <v>0.41348263143271957</v>
      </c>
      <c r="AM36" s="63">
        <v>0.40500000000000003</v>
      </c>
      <c r="AN36" s="63">
        <f>AN35/AN18</f>
        <v>0.47797209583162614</v>
      </c>
      <c r="AO36" s="63">
        <v>0.42759923744423728</v>
      </c>
      <c r="AP36" s="63">
        <v>0.39528104739314718</v>
      </c>
      <c r="AQ36" s="257"/>
      <c r="AR36" s="65">
        <v>0.47527944873908662</v>
      </c>
      <c r="AS36" s="63">
        <v>0.46987053409673918</v>
      </c>
      <c r="AT36" s="63">
        <v>0.49928120432913337</v>
      </c>
      <c r="AU36" s="63">
        <v>0.47991789257612044</v>
      </c>
      <c r="AV36" s="63">
        <v>0.46832583668535877</v>
      </c>
      <c r="AW36" s="63">
        <v>0.47357296184343101</v>
      </c>
      <c r="AX36" s="63">
        <v>0.45426633266088806</v>
      </c>
      <c r="AY36" s="63">
        <v>0.38377826394442716</v>
      </c>
      <c r="AZ36" s="63">
        <v>0.38964167870846572</v>
      </c>
      <c r="BA36" s="63">
        <f>BA35/BA17</f>
        <v>0.33329761703018879</v>
      </c>
    </row>
    <row r="37" spans="1:53" ht="14.25" customHeight="1" x14ac:dyDescent="0.35">
      <c r="A37" s="66" t="s">
        <v>82</v>
      </c>
      <c r="B37" s="67" t="s">
        <v>83</v>
      </c>
      <c r="C37" s="25">
        <v>1869.7172675379943</v>
      </c>
      <c r="D37" s="25">
        <v>1457.1007800000007</v>
      </c>
      <c r="E37" s="25">
        <v>1768.6637599999995</v>
      </c>
      <c r="F37" s="26">
        <v>1038.60707</v>
      </c>
      <c r="G37" s="27">
        <v>-93.248000000000047</v>
      </c>
      <c r="H37" s="25">
        <v>1141.6899999999996</v>
      </c>
      <c r="I37" s="25">
        <v>1156.6279999999997</v>
      </c>
      <c r="J37" s="26">
        <v>1437.3230000000003</v>
      </c>
      <c r="K37" s="25">
        <v>1696.9180000000006</v>
      </c>
      <c r="L37" s="25">
        <v>1934.3129999999992</v>
      </c>
      <c r="M37" s="25">
        <v>1839.6110000000008</v>
      </c>
      <c r="N37" s="26">
        <v>2276.2539999999999</v>
      </c>
      <c r="O37" s="27">
        <v>2076</v>
      </c>
      <c r="P37" s="25">
        <v>1643</v>
      </c>
      <c r="Q37" s="25">
        <v>1277</v>
      </c>
      <c r="R37" s="26">
        <v>1181</v>
      </c>
      <c r="S37" s="25">
        <v>1371</v>
      </c>
      <c r="T37" s="25">
        <v>1381</v>
      </c>
      <c r="U37" s="25">
        <v>1120</v>
      </c>
      <c r="V37" s="26">
        <v>1427</v>
      </c>
      <c r="W37" s="27">
        <v>501</v>
      </c>
      <c r="X37" s="25">
        <v>1597</v>
      </c>
      <c r="Y37" s="25">
        <v>2525</v>
      </c>
      <c r="Z37" s="26">
        <v>2872</v>
      </c>
      <c r="AA37" s="27">
        <v>1927</v>
      </c>
      <c r="AB37" s="25">
        <v>2713</v>
      </c>
      <c r="AC37" s="25">
        <v>3511</v>
      </c>
      <c r="AD37" s="26">
        <v>3761</v>
      </c>
      <c r="AE37" s="25">
        <v>3089</v>
      </c>
      <c r="AF37" s="25">
        <v>2355</v>
      </c>
      <c r="AG37" s="25">
        <v>2486</v>
      </c>
      <c r="AH37" s="26">
        <v>3483</v>
      </c>
      <c r="AI37" s="27">
        <v>2751</v>
      </c>
      <c r="AJ37" s="25">
        <v>3319</v>
      </c>
      <c r="AK37" s="25">
        <v>3914</v>
      </c>
      <c r="AL37" s="26">
        <v>4713.489959999999</v>
      </c>
      <c r="AM37" s="25">
        <v>4500</v>
      </c>
      <c r="AN37" s="25">
        <f>AN21+AN30</f>
        <v>4284.2000000000007</v>
      </c>
      <c r="AO37" s="25">
        <v>4475.4035399999138</v>
      </c>
      <c r="AP37" s="25">
        <v>3984.0207800004173</v>
      </c>
      <c r="AQ37" s="17"/>
      <c r="AR37" s="27">
        <v>6134.0888775379944</v>
      </c>
      <c r="AS37" s="25">
        <v>3642.3929999999996</v>
      </c>
      <c r="AT37" s="25">
        <v>7747.0960000000005</v>
      </c>
      <c r="AU37" s="25">
        <v>6177</v>
      </c>
      <c r="AV37" s="25">
        <v>5299</v>
      </c>
      <c r="AW37" s="25">
        <v>7495</v>
      </c>
      <c r="AX37" s="25">
        <v>11912</v>
      </c>
      <c r="AY37" s="25">
        <v>11413</v>
      </c>
      <c r="AZ37" s="25">
        <v>14697.489959999999</v>
      </c>
      <c r="BA37" s="25">
        <f t="shared" si="0"/>
        <v>17243.62432000033</v>
      </c>
    </row>
    <row r="38" spans="1:53" ht="14.25" customHeight="1" x14ac:dyDescent="0.35">
      <c r="A38" s="68" t="s">
        <v>104</v>
      </c>
      <c r="B38" s="68" t="s">
        <v>105</v>
      </c>
      <c r="C38" s="63">
        <v>0.33888744508341234</v>
      </c>
      <c r="D38" s="63">
        <v>0.24968787404537846</v>
      </c>
      <c r="E38" s="63">
        <v>0.29776872759891321</v>
      </c>
      <c r="F38" s="64">
        <v>0.20174715616339584</v>
      </c>
      <c r="G38" s="65">
        <v>-2.4266151128927212E-2</v>
      </c>
      <c r="H38" s="63">
        <v>0.24186548839270633</v>
      </c>
      <c r="I38" s="63">
        <v>0.22515189014193021</v>
      </c>
      <c r="J38" s="64">
        <v>0.24258349908397633</v>
      </c>
      <c r="K38" s="63">
        <v>0.23575168549066514</v>
      </c>
      <c r="L38" s="63">
        <v>0.24254185364278028</v>
      </c>
      <c r="M38" s="63">
        <v>0.23682196504154862</v>
      </c>
      <c r="N38" s="64">
        <v>0.26676090541861497</v>
      </c>
      <c r="O38" s="65">
        <v>0.24963924963924963</v>
      </c>
      <c r="P38" s="63">
        <v>0.20671867136386513</v>
      </c>
      <c r="Q38" s="63">
        <v>0.16887066913514942</v>
      </c>
      <c r="R38" s="64">
        <v>0.15472291366435215</v>
      </c>
      <c r="S38" s="63">
        <v>0.16855175805261863</v>
      </c>
      <c r="T38" s="63">
        <v>0.16903304773561811</v>
      </c>
      <c r="U38" s="63">
        <v>0.1346477518634287</v>
      </c>
      <c r="V38" s="64">
        <v>0.15070229168866828</v>
      </c>
      <c r="W38" s="65">
        <v>5.2937447168216398E-2</v>
      </c>
      <c r="X38" s="63">
        <v>0.14974214721050164</v>
      </c>
      <c r="Y38" s="63">
        <v>0.22558742070937193</v>
      </c>
      <c r="Z38" s="64">
        <v>0.23389526834432772</v>
      </c>
      <c r="AA38" s="65">
        <v>0.18039692941396743</v>
      </c>
      <c r="AB38" s="63">
        <v>0.22179529103989537</v>
      </c>
      <c r="AC38" s="63">
        <v>0.25293566745911678</v>
      </c>
      <c r="AD38" s="64">
        <v>0.24913884472708003</v>
      </c>
      <c r="AE38" s="63">
        <v>0.22454023406265902</v>
      </c>
      <c r="AF38" s="63">
        <v>0.1820641669887901</v>
      </c>
      <c r="AG38" s="63">
        <v>0.19272811845879526</v>
      </c>
      <c r="AH38" s="64">
        <v>0.23980996970531535</v>
      </c>
      <c r="AI38" s="65">
        <v>0.20164186762442279</v>
      </c>
      <c r="AJ38" s="63">
        <v>0.22039976094030148</v>
      </c>
      <c r="AK38" s="63">
        <v>0.22870164777375249</v>
      </c>
      <c r="AL38" s="64">
        <v>0.2585027896538647</v>
      </c>
      <c r="AM38" s="63">
        <v>0.26500000000000001</v>
      </c>
      <c r="AN38" s="63">
        <f>AN37/AN21</f>
        <v>0.234645255282558</v>
      </c>
      <c r="AO38" s="63">
        <v>0.22300768249828909</v>
      </c>
      <c r="AP38" s="63">
        <v>0.18545693790429446</v>
      </c>
      <c r="AQ38" s="257"/>
      <c r="AR38" s="65">
        <v>0.27334662900791334</v>
      </c>
      <c r="AS38" s="63">
        <v>0.18559741141456848</v>
      </c>
      <c r="AT38" s="63">
        <v>0.24614334661840664</v>
      </c>
      <c r="AU38" s="63">
        <v>0.19635080581073777</v>
      </c>
      <c r="AV38" s="63">
        <v>0.15543691883488311</v>
      </c>
      <c r="AW38" s="63">
        <v>0.17189972707048004</v>
      </c>
      <c r="AX38" s="63">
        <v>0.22955811219672004</v>
      </c>
      <c r="AY38" s="63">
        <v>0.21090270719763465</v>
      </c>
      <c r="AZ38" s="63">
        <v>0.22946969963185337</v>
      </c>
      <c r="BA38" s="63">
        <f>BA37/BA17</f>
        <v>4.8904760381548035E-2</v>
      </c>
    </row>
    <row r="39" spans="1:53" ht="14.25" customHeight="1" x14ac:dyDescent="0.35">
      <c r="A39" s="66" t="s">
        <v>84</v>
      </c>
      <c r="B39" s="67" t="s">
        <v>84</v>
      </c>
      <c r="C39" s="25">
        <v>574.30099999999993</v>
      </c>
      <c r="D39" s="25">
        <v>599.28099999999995</v>
      </c>
      <c r="E39" s="25">
        <v>695.71</v>
      </c>
      <c r="F39" s="26">
        <v>632.73</v>
      </c>
      <c r="G39" s="27">
        <v>432.0920000000001</v>
      </c>
      <c r="H39" s="25">
        <v>791.81799999999976</v>
      </c>
      <c r="I39" s="25">
        <v>955.92700000000013</v>
      </c>
      <c r="J39" s="26">
        <v>935.85599999999977</v>
      </c>
      <c r="K39" s="25">
        <v>779.77800000000025</v>
      </c>
      <c r="L39" s="25">
        <v>849.27199999999993</v>
      </c>
      <c r="M39" s="25">
        <v>670.35400000000027</v>
      </c>
      <c r="N39" s="26">
        <v>972.27899999999954</v>
      </c>
      <c r="O39" s="27">
        <v>1017</v>
      </c>
      <c r="P39" s="25">
        <v>1038</v>
      </c>
      <c r="Q39" s="25">
        <v>997</v>
      </c>
      <c r="R39" s="26">
        <v>1183</v>
      </c>
      <c r="S39" s="25">
        <v>1052</v>
      </c>
      <c r="T39" s="25">
        <v>761</v>
      </c>
      <c r="U39" s="25">
        <v>814</v>
      </c>
      <c r="V39" s="26">
        <v>1176</v>
      </c>
      <c r="W39" s="27">
        <v>463</v>
      </c>
      <c r="X39" s="25">
        <v>1126</v>
      </c>
      <c r="Y39" s="25">
        <v>1707</v>
      </c>
      <c r="Z39" s="26">
        <v>2001</v>
      </c>
      <c r="AA39" s="27">
        <v>1322</v>
      </c>
      <c r="AB39" s="25">
        <v>2176</v>
      </c>
      <c r="AC39" s="25">
        <v>2518</v>
      </c>
      <c r="AD39" s="26">
        <v>3023</v>
      </c>
      <c r="AE39" s="25">
        <v>2159</v>
      </c>
      <c r="AF39" s="25">
        <v>2277</v>
      </c>
      <c r="AG39" s="28">
        <v>1864</v>
      </c>
      <c r="AH39" s="29">
        <v>2865</v>
      </c>
      <c r="AI39" s="30">
        <v>2127</v>
      </c>
      <c r="AJ39" s="28">
        <v>2983</v>
      </c>
      <c r="AK39" s="28">
        <v>4408</v>
      </c>
      <c r="AL39" s="29">
        <v>4790.1373043999993</v>
      </c>
      <c r="AM39" s="28">
        <v>4507</v>
      </c>
      <c r="AN39" s="28">
        <f>AN22+AN31</f>
        <v>4150.7000000000007</v>
      </c>
      <c r="AO39" s="28">
        <v>4399.581589999907</v>
      </c>
      <c r="AP39" s="28">
        <v>3210.1944200004182</v>
      </c>
      <c r="AQ39" s="17"/>
      <c r="AR39" s="30">
        <v>2502.0219999999999</v>
      </c>
      <c r="AS39" s="28">
        <v>3115.6929999999998</v>
      </c>
      <c r="AT39" s="28">
        <v>3271.683</v>
      </c>
      <c r="AU39" s="28">
        <v>4235</v>
      </c>
      <c r="AV39" s="28">
        <v>3803</v>
      </c>
      <c r="AW39" s="28">
        <v>5297</v>
      </c>
      <c r="AX39" s="28">
        <v>9039</v>
      </c>
      <c r="AY39" s="28">
        <v>9165</v>
      </c>
      <c r="AZ39" s="28">
        <v>14308.137304399999</v>
      </c>
      <c r="BA39" s="28">
        <f t="shared" si="0"/>
        <v>16267.476010000326</v>
      </c>
    </row>
    <row r="40" spans="1:53" ht="14.25" customHeight="1" x14ac:dyDescent="0.35">
      <c r="A40" s="68" t="s">
        <v>106</v>
      </c>
      <c r="B40" s="68" t="s">
        <v>107</v>
      </c>
      <c r="C40" s="63">
        <v>0.17965523023232821</v>
      </c>
      <c r="D40" s="63">
        <v>0.16848554163788432</v>
      </c>
      <c r="E40" s="63">
        <v>0.20787754016607257</v>
      </c>
      <c r="F40" s="64">
        <v>0.18099253695053336</v>
      </c>
      <c r="G40" s="65">
        <v>0.132924595196968</v>
      </c>
      <c r="H40" s="63">
        <v>0.21293741535674673</v>
      </c>
      <c r="I40" s="63">
        <v>0.23036522665355705</v>
      </c>
      <c r="J40" s="64">
        <v>0.21725275513541728</v>
      </c>
      <c r="K40" s="63">
        <v>0.16682084159830776</v>
      </c>
      <c r="L40" s="63">
        <v>0.16834221554619166</v>
      </c>
      <c r="M40" s="63">
        <v>0.13666823446326826</v>
      </c>
      <c r="N40" s="64">
        <v>0.18830376534322452</v>
      </c>
      <c r="O40" s="65">
        <v>0.1902712815715622</v>
      </c>
      <c r="P40" s="63">
        <v>0.18682505399568033</v>
      </c>
      <c r="Q40" s="63">
        <v>0.16864005412719893</v>
      </c>
      <c r="R40" s="64">
        <v>0.18177627535341118</v>
      </c>
      <c r="S40" s="63">
        <v>0.1581479254359591</v>
      </c>
      <c r="T40" s="63">
        <v>0.12491792514773474</v>
      </c>
      <c r="U40" s="63">
        <v>0.13065810593900481</v>
      </c>
      <c r="V40" s="64">
        <v>0.16884422110552763</v>
      </c>
      <c r="W40" s="65">
        <v>6.80382072005878E-2</v>
      </c>
      <c r="X40" s="63">
        <v>0.16131805157593124</v>
      </c>
      <c r="Y40" s="63">
        <v>0.23268811341330425</v>
      </c>
      <c r="Z40" s="64">
        <v>0.24725071049054739</v>
      </c>
      <c r="AA40" s="65">
        <v>0.14638467500830474</v>
      </c>
      <c r="AB40" s="63">
        <v>0.21427868045297882</v>
      </c>
      <c r="AC40" s="63">
        <v>0.22134317862165964</v>
      </c>
      <c r="AD40" s="64">
        <v>0.24095329188586004</v>
      </c>
      <c r="AE40" s="63">
        <v>0.19261307877598358</v>
      </c>
      <c r="AF40" s="63">
        <v>0.20539419087136929</v>
      </c>
      <c r="AG40" s="63">
        <v>0.17404295051353874</v>
      </c>
      <c r="AH40" s="64">
        <v>0.22456497883680829</v>
      </c>
      <c r="AI40" s="65">
        <v>0.17747183979974968</v>
      </c>
      <c r="AJ40" s="63">
        <v>0.21398852223816356</v>
      </c>
      <c r="AK40" s="63">
        <v>0.25930937113947877</v>
      </c>
      <c r="AL40" s="64">
        <v>0.26721753228172507</v>
      </c>
      <c r="AM40" s="63">
        <v>0.27600000000000002</v>
      </c>
      <c r="AN40" s="63">
        <v>0.23300000000000001</v>
      </c>
      <c r="AO40" s="63">
        <v>0.22300768249828909</v>
      </c>
      <c r="AP40" s="63">
        <v>0.1588696426360989</v>
      </c>
      <c r="AQ40" s="257"/>
      <c r="AR40" s="65">
        <v>0.1840239896918052</v>
      </c>
      <c r="AS40" s="63">
        <v>0.20197016808931589</v>
      </c>
      <c r="AT40" s="63">
        <v>0.16534018678883755</v>
      </c>
      <c r="AU40" s="63">
        <v>0.18159598644998071</v>
      </c>
      <c r="AV40" s="63">
        <v>0.14661320791086779</v>
      </c>
      <c r="AW40" s="63">
        <v>0.18131717669610461</v>
      </c>
      <c r="AX40" s="63">
        <v>0.2096826575113668</v>
      </c>
      <c r="AY40" s="63">
        <v>0.2002709612569106</v>
      </c>
      <c r="AZ40" s="63">
        <v>0.23513789617020042</v>
      </c>
      <c r="BA40" s="63">
        <f>BA39/BA17</f>
        <v>4.6136299510938998E-2</v>
      </c>
    </row>
    <row r="41" spans="1:53" ht="14.25" customHeight="1" x14ac:dyDescent="0.35">
      <c r="A41" s="66" t="s">
        <v>85</v>
      </c>
      <c r="B41" s="67" t="s">
        <v>85</v>
      </c>
      <c r="C41" s="25">
        <v>1295.4162675379951</v>
      </c>
      <c r="D41" s="25">
        <v>857.81978000000026</v>
      </c>
      <c r="E41" s="25">
        <v>1072.9537599999999</v>
      </c>
      <c r="F41" s="26">
        <v>405.87707</v>
      </c>
      <c r="G41" s="27">
        <v>-525.34</v>
      </c>
      <c r="H41" s="25">
        <v>349.87199999999996</v>
      </c>
      <c r="I41" s="25">
        <v>200.70100000000002</v>
      </c>
      <c r="J41" s="26">
        <v>501.4670000000001</v>
      </c>
      <c r="K41" s="25">
        <v>917.14000000000033</v>
      </c>
      <c r="L41" s="25">
        <v>1085.0409999999997</v>
      </c>
      <c r="M41" s="25">
        <v>1169.2570000000003</v>
      </c>
      <c r="N41" s="26">
        <v>1303.9749999999999</v>
      </c>
      <c r="O41" s="27">
        <v>1059</v>
      </c>
      <c r="P41" s="25">
        <v>605</v>
      </c>
      <c r="Q41" s="25">
        <v>280</v>
      </c>
      <c r="R41" s="26">
        <v>-2</v>
      </c>
      <c r="S41" s="25">
        <v>319</v>
      </c>
      <c r="T41" s="25">
        <v>620</v>
      </c>
      <c r="U41" s="25">
        <v>306</v>
      </c>
      <c r="V41" s="26">
        <v>251</v>
      </c>
      <c r="W41" s="27">
        <v>38</v>
      </c>
      <c r="X41" s="25">
        <v>471</v>
      </c>
      <c r="Y41" s="25">
        <v>818</v>
      </c>
      <c r="Z41" s="26">
        <v>871</v>
      </c>
      <c r="AA41" s="27">
        <v>605</v>
      </c>
      <c r="AB41" s="25">
        <v>537</v>
      </c>
      <c r="AC41" s="25">
        <v>993</v>
      </c>
      <c r="AD41" s="26">
        <v>738</v>
      </c>
      <c r="AE41" s="25">
        <v>930</v>
      </c>
      <c r="AF41" s="25">
        <v>78</v>
      </c>
      <c r="AG41" s="28">
        <v>622</v>
      </c>
      <c r="AH41" s="29">
        <v>618</v>
      </c>
      <c r="AI41" s="30">
        <v>624</v>
      </c>
      <c r="AJ41" s="28">
        <v>336</v>
      </c>
      <c r="AK41" s="28">
        <v>-494</v>
      </c>
      <c r="AL41" s="29">
        <v>-76.647344400000293</v>
      </c>
      <c r="AM41" s="28">
        <v>-7</v>
      </c>
      <c r="AN41" s="28">
        <f>AN23+AN32</f>
        <v>133.5</v>
      </c>
      <c r="AO41" s="28">
        <v>75.821949999999902</v>
      </c>
      <c r="AP41" s="28">
        <v>773.8263599999998</v>
      </c>
      <c r="AQ41" s="17"/>
      <c r="AR41" s="30">
        <v>3632.0668775379954</v>
      </c>
      <c r="AS41" s="28">
        <v>526.70000000000005</v>
      </c>
      <c r="AT41" s="28">
        <v>4475.4130000000005</v>
      </c>
      <c r="AU41" s="28">
        <v>1942</v>
      </c>
      <c r="AV41" s="28">
        <v>1496</v>
      </c>
      <c r="AW41" s="28">
        <v>2198</v>
      </c>
      <c r="AX41" s="28">
        <v>2873</v>
      </c>
      <c r="AY41" s="28">
        <v>2248</v>
      </c>
      <c r="AZ41" s="28">
        <v>389.35265559999971</v>
      </c>
      <c r="BA41" s="28">
        <f t="shared" si="0"/>
        <v>976.1483099999997</v>
      </c>
    </row>
    <row r="42" spans="1:53" ht="14.25" customHeight="1" x14ac:dyDescent="0.35">
      <c r="A42" s="68" t="s">
        <v>108</v>
      </c>
      <c r="B42" s="68" t="s">
        <v>109</v>
      </c>
      <c r="C42" s="63">
        <v>0.55823962699080776</v>
      </c>
      <c r="D42" s="63">
        <v>0.37643156545931677</v>
      </c>
      <c r="E42" s="63">
        <v>0.41378968628145157</v>
      </c>
      <c r="F42" s="64">
        <v>0.2456625728661587</v>
      </c>
      <c r="G42" s="65">
        <v>-0.88730272402983468</v>
      </c>
      <c r="H42" s="63">
        <v>0.34924231610406431</v>
      </c>
      <c r="I42" s="63">
        <v>0.20324440042694275</v>
      </c>
      <c r="J42" s="64">
        <v>0.31004858468809476</v>
      </c>
      <c r="K42" s="63">
        <v>0.36343102601087363</v>
      </c>
      <c r="L42" s="63">
        <v>0.37028855479619877</v>
      </c>
      <c r="M42" s="63">
        <v>0.4084121394345801</v>
      </c>
      <c r="N42" s="64">
        <v>0.38698408675494855</v>
      </c>
      <c r="O42" s="65">
        <v>0.35644564119824973</v>
      </c>
      <c r="P42" s="63">
        <v>0.2529264214046823</v>
      </c>
      <c r="Q42" s="63">
        <v>0.16969696969696971</v>
      </c>
      <c r="R42" s="64">
        <v>-1.7777777777777779E-3</v>
      </c>
      <c r="S42" s="63">
        <v>0.21524966261808368</v>
      </c>
      <c r="T42" s="63">
        <v>0.29836381135707413</v>
      </c>
      <c r="U42" s="63">
        <v>0.14655172413793102</v>
      </c>
      <c r="V42" s="64">
        <v>0.10023961661341853</v>
      </c>
      <c r="W42" s="65">
        <v>1.4291086874764949E-2</v>
      </c>
      <c r="X42" s="63">
        <v>0.12781546811397557</v>
      </c>
      <c r="Y42" s="63">
        <v>0.21208192896033187</v>
      </c>
      <c r="Z42" s="64">
        <v>0.20807453416149069</v>
      </c>
      <c r="AA42" s="65">
        <v>0.36644457904300426</v>
      </c>
      <c r="AB42" s="63">
        <v>0.25854597977852672</v>
      </c>
      <c r="AC42" s="63">
        <v>0.3964071856287425</v>
      </c>
      <c r="AD42" s="64">
        <v>0.28941176470588237</v>
      </c>
      <c r="AE42" s="63">
        <v>0.36499215070643642</v>
      </c>
      <c r="AF42" s="63">
        <v>4.2184964845862628E-2</v>
      </c>
      <c r="AG42" s="63">
        <v>0.28414801279122887</v>
      </c>
      <c r="AH42" s="64">
        <v>0.34994337485843713</v>
      </c>
      <c r="AI42" s="65">
        <v>0.37635705669481301</v>
      </c>
      <c r="AJ42" s="63">
        <v>0.30026809651474529</v>
      </c>
      <c r="AK42" s="63">
        <v>-4.2956521739130435</v>
      </c>
      <c r="AL42" s="64">
        <v>-0.2489984470924787</v>
      </c>
      <c r="AM42" s="63">
        <v>-0.01</v>
      </c>
      <c r="AN42" s="63">
        <v>0.318</v>
      </c>
      <c r="AO42" s="63">
        <v>0.15245709394252172</v>
      </c>
      <c r="AP42" s="63">
        <v>0.60658037172468482</v>
      </c>
      <c r="AQ42" s="257"/>
      <c r="AR42" s="65">
        <v>0.4106571340117337</v>
      </c>
      <c r="AS42" s="63">
        <v>0.12544254400432511</v>
      </c>
      <c r="AT42" s="63">
        <v>0.38296121067896821</v>
      </c>
      <c r="AU42" s="63">
        <v>0.23863357090194151</v>
      </c>
      <c r="AV42" s="63">
        <v>0.18351324828263002</v>
      </c>
      <c r="AW42" s="63">
        <v>0.15277681240008339</v>
      </c>
      <c r="AX42" s="63">
        <v>0.32710918820448592</v>
      </c>
      <c r="AY42" s="63">
        <v>0.26915708812260536</v>
      </c>
      <c r="AZ42" s="63">
        <v>0.12167945124007459</v>
      </c>
      <c r="BA42" s="63">
        <f>BA41/BA17</f>
        <v>2.768460870609024E-3</v>
      </c>
    </row>
    <row r="43" spans="1:53" ht="14.25" customHeight="1" x14ac:dyDescent="0.35">
      <c r="A43" s="60" t="s">
        <v>110</v>
      </c>
      <c r="B43" s="61" t="s">
        <v>111</v>
      </c>
      <c r="C43" s="38">
        <v>-2630.7380000000003</v>
      </c>
      <c r="D43" s="38">
        <v>-2792.1869999999994</v>
      </c>
      <c r="E43" s="38">
        <v>-2913.4840000000004</v>
      </c>
      <c r="F43" s="39">
        <v>-3190.3809999999994</v>
      </c>
      <c r="G43" s="40">
        <v>-2579.91</v>
      </c>
      <c r="H43" s="38">
        <v>-3360.9579999999996</v>
      </c>
      <c r="I43" s="38">
        <v>-4046.0430000000006</v>
      </c>
      <c r="J43" s="39">
        <v>-4201.6959999999999</v>
      </c>
      <c r="K43" s="38">
        <v>-4246.9059999999999</v>
      </c>
      <c r="L43" s="38">
        <v>-4385.9039999999995</v>
      </c>
      <c r="M43" s="38">
        <v>-4795.8959999999997</v>
      </c>
      <c r="N43" s="39">
        <v>-5857.8020000000006</v>
      </c>
      <c r="O43" s="40">
        <v>-5157</v>
      </c>
      <c r="P43" s="38">
        <v>-5115</v>
      </c>
      <c r="Q43" s="38">
        <v>-5022</v>
      </c>
      <c r="R43" s="39">
        <v>-6637</v>
      </c>
      <c r="S43" s="38">
        <v>-5172</v>
      </c>
      <c r="T43" s="38">
        <v>-5636</v>
      </c>
      <c r="U43" s="38">
        <v>-4881</v>
      </c>
      <c r="V43" s="39">
        <v>-5931</v>
      </c>
      <c r="W43" s="40">
        <v>-9774</v>
      </c>
      <c r="X43" s="38">
        <v>-8760</v>
      </c>
      <c r="Y43" s="38">
        <v>-9322</v>
      </c>
      <c r="Z43" s="39">
        <v>-11446</v>
      </c>
      <c r="AA43" s="40">
        <v>-12609</v>
      </c>
      <c r="AB43" s="38">
        <v>-9503</v>
      </c>
      <c r="AC43" s="38">
        <v>-10240</v>
      </c>
      <c r="AD43" s="39">
        <v>-12464</v>
      </c>
      <c r="AE43" s="38">
        <v>-14920</v>
      </c>
      <c r="AF43" s="38">
        <v>-12530</v>
      </c>
      <c r="AG43" s="14">
        <v>-13542</v>
      </c>
      <c r="AH43" s="15">
        <v>-19130</v>
      </c>
      <c r="AI43" s="16">
        <v>-17047</v>
      </c>
      <c r="AJ43" s="14">
        <v>-15040</v>
      </c>
      <c r="AK43" s="14">
        <v>-14887</v>
      </c>
      <c r="AL43" s="15">
        <v>-17633</v>
      </c>
      <c r="AM43" s="14">
        <v>-20590</v>
      </c>
      <c r="AN43" s="14">
        <v>-29451</v>
      </c>
      <c r="AO43" s="14">
        <v>-31535.969519999839</v>
      </c>
      <c r="AP43" s="14">
        <v>-30865.784859996445</v>
      </c>
      <c r="AQ43" s="17"/>
      <c r="AR43" s="16">
        <v>-11526.789999999999</v>
      </c>
      <c r="AS43" s="14">
        <v>-14188.607</v>
      </c>
      <c r="AT43" s="14">
        <v>-19286.507999999998</v>
      </c>
      <c r="AU43" s="14">
        <v>-21931</v>
      </c>
      <c r="AV43" s="14">
        <v>-21620</v>
      </c>
      <c r="AW43" s="14">
        <v>-39302</v>
      </c>
      <c r="AX43" s="14">
        <v>-44816</v>
      </c>
      <c r="AY43" s="14">
        <v>-60122</v>
      </c>
      <c r="AZ43" s="14">
        <v>-64607</v>
      </c>
      <c r="BA43" s="14">
        <f t="shared" si="0"/>
        <v>-112442.75437999629</v>
      </c>
    </row>
    <row r="44" spans="1:53" ht="14.25" customHeight="1" x14ac:dyDescent="0.35">
      <c r="A44" s="62" t="s">
        <v>112</v>
      </c>
      <c r="B44" s="62" t="s">
        <v>113</v>
      </c>
      <c r="C44" s="63">
        <v>0.24542465072015662</v>
      </c>
      <c r="D44" s="63">
        <v>0.23689521423115464</v>
      </c>
      <c r="E44" s="63">
        <v>0.23943105576321158</v>
      </c>
      <c r="F44" s="64">
        <v>0.27571214250282156</v>
      </c>
      <c r="G44" s="65">
        <v>0.26744463288315368</v>
      </c>
      <c r="H44" s="63">
        <v>0.28788598167905322</v>
      </c>
      <c r="I44" s="63">
        <v>0.28156032588556429</v>
      </c>
      <c r="J44" s="64">
        <v>0.27099577513978862</v>
      </c>
      <c r="K44" s="63">
        <v>0.25487121157245335</v>
      </c>
      <c r="L44" s="63">
        <v>0.2474747124228423</v>
      </c>
      <c r="M44" s="63">
        <v>0.26911493999072444</v>
      </c>
      <c r="N44" s="64">
        <v>0.31151384626936801</v>
      </c>
      <c r="O44" s="65">
        <v>0.27945160940717462</v>
      </c>
      <c r="P44" s="63">
        <v>0.26837714465606799</v>
      </c>
      <c r="Q44" s="63">
        <v>0.26944951175018778</v>
      </c>
      <c r="R44" s="64">
        <v>0.34652534850937189</v>
      </c>
      <c r="S44" s="63">
        <v>0.26013479529222411</v>
      </c>
      <c r="T44" s="63">
        <v>0.27451171399347329</v>
      </c>
      <c r="U44" s="63">
        <v>0.24478435305917753</v>
      </c>
      <c r="V44" s="64">
        <v>0.24503201817806239</v>
      </c>
      <c r="W44" s="65">
        <v>0.30525625409912865</v>
      </c>
      <c r="X44" s="63">
        <v>0.26669102201114259</v>
      </c>
      <c r="Y44" s="63">
        <v>0.27855136556505111</v>
      </c>
      <c r="Z44" s="64">
        <v>0.31292888973945376</v>
      </c>
      <c r="AA44" s="65">
        <v>0.3863998529051238</v>
      </c>
      <c r="AB44" s="63">
        <v>0.27847619047619049</v>
      </c>
      <c r="AC44" s="63">
        <v>0.28705987889661361</v>
      </c>
      <c r="AD44" s="64">
        <v>0.31411290322580643</v>
      </c>
      <c r="AE44" s="63">
        <v>0.38713025428126624</v>
      </c>
      <c r="AF44" s="63">
        <v>0.2971588483612389</v>
      </c>
      <c r="AG44" s="63">
        <v>0.29208006211715987</v>
      </c>
      <c r="AH44" s="64">
        <v>0.39785288386148149</v>
      </c>
      <c r="AI44" s="65">
        <v>0.35060260787297931</v>
      </c>
      <c r="AJ44" s="63">
        <v>0.30334335465386092</v>
      </c>
      <c r="AK44" s="63">
        <v>0.28214847525728254</v>
      </c>
      <c r="AL44" s="64">
        <v>0.29862561070882898</v>
      </c>
      <c r="AM44" s="63">
        <v>0.30199999999999999</v>
      </c>
      <c r="AN44" s="63">
        <v>0.33500000000000002</v>
      </c>
      <c r="AO44" s="63">
        <v>0.3425783554654791</v>
      </c>
      <c r="AP44" s="63">
        <v>0.295412820895674</v>
      </c>
      <c r="AQ44" s="257"/>
      <c r="AR44" s="65">
        <v>0.24925213806203547</v>
      </c>
      <c r="AS44" s="63">
        <v>0.27714361306328156</v>
      </c>
      <c r="AT44" s="63">
        <v>0.27159931506839669</v>
      </c>
      <c r="AU44" s="63">
        <v>0.29123286943588655</v>
      </c>
      <c r="AV44" s="63">
        <v>0.25568249012512123</v>
      </c>
      <c r="AW44" s="63">
        <v>0.29132229873470267</v>
      </c>
      <c r="AX44" s="63">
        <v>0.31536355895826446</v>
      </c>
      <c r="AY44" s="63">
        <v>0.34325496738272798</v>
      </c>
      <c r="AZ44" s="63">
        <v>0.30766237357721499</v>
      </c>
      <c r="BA44" s="63">
        <f>-BA43/BA17</f>
        <v>0.31889966155298805</v>
      </c>
    </row>
    <row r="45" spans="1:53" ht="14.25" customHeight="1" x14ac:dyDescent="0.35">
      <c r="A45" s="66" t="s">
        <v>114</v>
      </c>
      <c r="B45" s="67" t="s">
        <v>115</v>
      </c>
      <c r="C45" s="25">
        <v>-2386.5060000000003</v>
      </c>
      <c r="D45" s="25">
        <v>-2608.3039999999996</v>
      </c>
      <c r="E45" s="25">
        <v>-2732.8490000000002</v>
      </c>
      <c r="F45" s="26">
        <v>-3010.2899999999995</v>
      </c>
      <c r="G45" s="27">
        <v>-2400.2339999999999</v>
      </c>
      <c r="H45" s="25">
        <v>-3170.9029999999998</v>
      </c>
      <c r="I45" s="25">
        <v>-3824.2010000000005</v>
      </c>
      <c r="J45" s="26">
        <v>-3979.47</v>
      </c>
      <c r="K45" s="25">
        <v>-3955.9110000000001</v>
      </c>
      <c r="L45" s="25">
        <v>-4098.82</v>
      </c>
      <c r="M45" s="25">
        <v>-4087.6039999999994</v>
      </c>
      <c r="N45" s="26">
        <v>-4409.7300000000005</v>
      </c>
      <c r="O45" s="27">
        <v>-4654</v>
      </c>
      <c r="P45" s="25">
        <v>-4643</v>
      </c>
      <c r="Q45" s="25">
        <v>-4103</v>
      </c>
      <c r="R45" s="26">
        <v>-4077</v>
      </c>
      <c r="S45" s="25">
        <v>-4529</v>
      </c>
      <c r="T45" s="25">
        <v>-4936</v>
      </c>
      <c r="U45" s="25">
        <v>-4265</v>
      </c>
      <c r="V45" s="26">
        <v>-5201</v>
      </c>
      <c r="W45" s="27">
        <v>-8020</v>
      </c>
      <c r="X45" s="25">
        <v>-7094</v>
      </c>
      <c r="Y45" s="25">
        <v>-7637</v>
      </c>
      <c r="Z45" s="26">
        <v>-9739</v>
      </c>
      <c r="AA45" s="27">
        <v>-7644</v>
      </c>
      <c r="AB45" s="25">
        <v>-7739</v>
      </c>
      <c r="AC45" s="25">
        <v>-8422</v>
      </c>
      <c r="AD45" s="26">
        <v>-10565</v>
      </c>
      <c r="AE45" s="25">
        <v>-12083</v>
      </c>
      <c r="AF45" s="25">
        <v>-9046</v>
      </c>
      <c r="AG45" s="25">
        <v>-9865</v>
      </c>
      <c r="AH45" s="26">
        <v>-12370</v>
      </c>
      <c r="AI45" s="27">
        <v>-12451</v>
      </c>
      <c r="AJ45" s="25">
        <v>-9453</v>
      </c>
      <c r="AK45" s="25">
        <v>-8631</v>
      </c>
      <c r="AL45" s="26">
        <v>-10990</v>
      </c>
      <c r="AM45" s="25">
        <v>-12828</v>
      </c>
      <c r="AN45" s="25">
        <v>-19021</v>
      </c>
      <c r="AO45" s="25">
        <v>-19997.650569999842</v>
      </c>
      <c r="AP45" s="25">
        <v>-18305.69040999993</v>
      </c>
      <c r="AQ45" s="17"/>
      <c r="AR45" s="27">
        <v>-10737.948999999999</v>
      </c>
      <c r="AS45" s="25">
        <v>-13374.807999999999</v>
      </c>
      <c r="AT45" s="25">
        <v>-16552.064999999999</v>
      </c>
      <c r="AU45" s="25">
        <v>-17477</v>
      </c>
      <c r="AV45" s="25">
        <v>-18931</v>
      </c>
      <c r="AW45" s="25">
        <v>-32490</v>
      </c>
      <c r="AX45" s="25">
        <v>-34370</v>
      </c>
      <c r="AY45" s="25">
        <v>-43364</v>
      </c>
      <c r="AZ45" s="25">
        <v>-41525</v>
      </c>
      <c r="BA45" s="25">
        <f t="shared" si="0"/>
        <v>-70152.340979999775</v>
      </c>
    </row>
    <row r="46" spans="1:53" ht="14.25" customHeight="1" x14ac:dyDescent="0.35">
      <c r="A46" s="68" t="s">
        <v>112</v>
      </c>
      <c r="B46" s="68" t="s">
        <v>113</v>
      </c>
      <c r="C46" s="63">
        <v>0.22263995939221545</v>
      </c>
      <c r="D46" s="63">
        <v>0.22129418081954311</v>
      </c>
      <c r="E46" s="63">
        <v>0.22458641314365788</v>
      </c>
      <c r="F46" s="64">
        <v>0.26014871122126754</v>
      </c>
      <c r="G46" s="65">
        <v>0.24881864133386961</v>
      </c>
      <c r="H46" s="63">
        <v>0.27160664398783169</v>
      </c>
      <c r="I46" s="63">
        <v>0.26612254981271849</v>
      </c>
      <c r="J46" s="64">
        <v>0.2566629183300112</v>
      </c>
      <c r="K46" s="63">
        <v>0.23740761614285683</v>
      </c>
      <c r="L46" s="63">
        <v>0.23127599253722711</v>
      </c>
      <c r="M46" s="63">
        <v>0.22937013337358547</v>
      </c>
      <c r="N46" s="64">
        <v>0.23450638196876919</v>
      </c>
      <c r="O46" s="65">
        <v>0.25219464614717674</v>
      </c>
      <c r="P46" s="63">
        <v>0.24361194186473581</v>
      </c>
      <c r="Q46" s="63">
        <v>0.22014164609936687</v>
      </c>
      <c r="R46" s="64">
        <v>0.2128648253537305</v>
      </c>
      <c r="S46" s="63">
        <v>0.22779398450860075</v>
      </c>
      <c r="T46" s="63">
        <v>0.24041693049534849</v>
      </c>
      <c r="U46" s="63">
        <v>0.21389167502507522</v>
      </c>
      <c r="V46" s="64">
        <v>0.21487296013220408</v>
      </c>
      <c r="W46" s="65">
        <v>0.25047627970892283</v>
      </c>
      <c r="X46" s="63">
        <v>0.21597101714007366</v>
      </c>
      <c r="Y46" s="63">
        <v>0.22820175700711171</v>
      </c>
      <c r="Z46" s="64">
        <v>0.26626021816988821</v>
      </c>
      <c r="AA46" s="65">
        <v>0.23424859034076981</v>
      </c>
      <c r="AB46" s="63">
        <v>0.22678388278388278</v>
      </c>
      <c r="AC46" s="63">
        <v>0.23609553711594528</v>
      </c>
      <c r="AD46" s="64">
        <v>0.26625504032258063</v>
      </c>
      <c r="AE46" s="63">
        <v>0.31351842241826672</v>
      </c>
      <c r="AF46" s="63">
        <v>0.21453303609543234</v>
      </c>
      <c r="AG46" s="63">
        <v>0.21277284099732552</v>
      </c>
      <c r="AH46" s="64">
        <v>0.25726294685658785</v>
      </c>
      <c r="AI46" s="65">
        <v>0.25607749578380157</v>
      </c>
      <c r="AJ46" s="63">
        <v>0.19061358729646294</v>
      </c>
      <c r="AK46" s="63">
        <v>0.16358053939313535</v>
      </c>
      <c r="AL46" s="64">
        <v>0.18612235363749899</v>
      </c>
      <c r="AM46" s="63">
        <v>0.188</v>
      </c>
      <c r="AN46" s="63">
        <v>0.217</v>
      </c>
      <c r="AO46" s="63">
        <v>0.21723645569542907</v>
      </c>
      <c r="AP46" s="63">
        <v>0.17520162429012634</v>
      </c>
      <c r="AQ46" s="257"/>
      <c r="AR46" s="65">
        <v>0.23219445714297698</v>
      </c>
      <c r="AS46" s="63">
        <v>0.26124781757276683</v>
      </c>
      <c r="AT46" s="63">
        <v>0.23309193748124757</v>
      </c>
      <c r="AU46" s="63">
        <v>0.23208594496972274</v>
      </c>
      <c r="AV46" s="63">
        <v>0.22388183258828259</v>
      </c>
      <c r="AW46" s="63">
        <v>0.24082900325404533</v>
      </c>
      <c r="AX46" s="63">
        <v>0.24185660303006848</v>
      </c>
      <c r="AY46" s="63">
        <v>0.24757839735179493</v>
      </c>
      <c r="AZ46" s="63">
        <v>0.197744517819955</v>
      </c>
      <c r="BA46" s="63">
        <f>-BA45/BA17</f>
        <v>0.19895953206613792</v>
      </c>
    </row>
    <row r="47" spans="1:53" ht="14.25" customHeight="1" x14ac:dyDescent="0.35">
      <c r="A47" s="66" t="s">
        <v>116</v>
      </c>
      <c r="B47" s="67" t="s">
        <v>117</v>
      </c>
      <c r="C47" s="25">
        <v>0</v>
      </c>
      <c r="D47" s="25">
        <v>0</v>
      </c>
      <c r="E47" s="25">
        <v>0</v>
      </c>
      <c r="F47" s="26">
        <v>0</v>
      </c>
      <c r="G47" s="27">
        <v>0</v>
      </c>
      <c r="H47" s="25">
        <v>0</v>
      </c>
      <c r="I47" s="25">
        <v>0</v>
      </c>
      <c r="J47" s="26">
        <v>0</v>
      </c>
      <c r="K47" s="25">
        <v>0</v>
      </c>
      <c r="L47" s="25">
        <v>0</v>
      </c>
      <c r="M47" s="25">
        <v>0</v>
      </c>
      <c r="N47" s="26">
        <v>0</v>
      </c>
      <c r="O47" s="27">
        <v>0</v>
      </c>
      <c r="P47" s="25">
        <v>0</v>
      </c>
      <c r="Q47" s="25">
        <v>0</v>
      </c>
      <c r="R47" s="26">
        <v>0</v>
      </c>
      <c r="S47" s="25">
        <v>0</v>
      </c>
      <c r="T47" s="25">
        <v>0</v>
      </c>
      <c r="U47" s="25">
        <v>0</v>
      </c>
      <c r="V47" s="26">
        <v>0</v>
      </c>
      <c r="W47" s="27">
        <v>0</v>
      </c>
      <c r="X47" s="25">
        <v>0</v>
      </c>
      <c r="Y47" s="25">
        <v>0</v>
      </c>
      <c r="Z47" s="26">
        <v>0</v>
      </c>
      <c r="AA47" s="27">
        <v>-3247</v>
      </c>
      <c r="AB47" s="25">
        <v>0</v>
      </c>
      <c r="AC47" s="25">
        <v>0</v>
      </c>
      <c r="AD47" s="26">
        <v>0</v>
      </c>
      <c r="AE47" s="25">
        <v>0</v>
      </c>
      <c r="AF47" s="25">
        <v>0</v>
      </c>
      <c r="AG47" s="25">
        <v>0</v>
      </c>
      <c r="AH47" s="26">
        <v>-1384</v>
      </c>
      <c r="AI47" s="27">
        <v>0</v>
      </c>
      <c r="AJ47" s="25"/>
      <c r="AK47" s="25"/>
      <c r="AL47" s="26">
        <v>0</v>
      </c>
      <c r="AM47" s="25">
        <v>0</v>
      </c>
      <c r="AN47" s="25">
        <v>0</v>
      </c>
      <c r="AO47" s="25">
        <v>0</v>
      </c>
      <c r="AP47" s="25">
        <v>0</v>
      </c>
      <c r="AQ47" s="17"/>
      <c r="AR47" s="27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-3247</v>
      </c>
      <c r="AY47" s="25">
        <v>-1384</v>
      </c>
      <c r="AZ47" s="25">
        <v>0</v>
      </c>
      <c r="BA47" s="25">
        <f t="shared" si="0"/>
        <v>0</v>
      </c>
    </row>
    <row r="48" spans="1:53" ht="14.25" customHeight="1" x14ac:dyDescent="0.35">
      <c r="A48" s="68" t="s">
        <v>112</v>
      </c>
      <c r="B48" s="68" t="s">
        <v>113</v>
      </c>
      <c r="C48" s="63">
        <v>0</v>
      </c>
      <c r="D48" s="63">
        <v>0</v>
      </c>
      <c r="E48" s="63">
        <v>0</v>
      </c>
      <c r="F48" s="64">
        <v>0</v>
      </c>
      <c r="G48" s="65">
        <v>0</v>
      </c>
      <c r="H48" s="63">
        <v>0</v>
      </c>
      <c r="I48" s="63">
        <v>0</v>
      </c>
      <c r="J48" s="64">
        <v>0</v>
      </c>
      <c r="K48" s="63">
        <v>0</v>
      </c>
      <c r="L48" s="63">
        <v>0</v>
      </c>
      <c r="M48" s="63">
        <v>0</v>
      </c>
      <c r="N48" s="64">
        <v>0</v>
      </c>
      <c r="O48" s="65">
        <v>0</v>
      </c>
      <c r="P48" s="63">
        <v>0</v>
      </c>
      <c r="Q48" s="63">
        <v>0</v>
      </c>
      <c r="R48" s="64">
        <v>0</v>
      </c>
      <c r="S48" s="63">
        <v>0</v>
      </c>
      <c r="T48" s="63">
        <v>0</v>
      </c>
      <c r="U48" s="63">
        <v>0</v>
      </c>
      <c r="V48" s="64">
        <v>0</v>
      </c>
      <c r="W48" s="65">
        <v>0</v>
      </c>
      <c r="X48" s="63">
        <v>0</v>
      </c>
      <c r="Y48" s="63">
        <v>0</v>
      </c>
      <c r="Z48" s="64">
        <v>0</v>
      </c>
      <c r="AA48" s="65">
        <v>9.9503554792841384E-2</v>
      </c>
      <c r="AB48" s="63">
        <v>0</v>
      </c>
      <c r="AC48" s="63">
        <v>0</v>
      </c>
      <c r="AD48" s="64">
        <v>0</v>
      </c>
      <c r="AE48" s="63">
        <v>0</v>
      </c>
      <c r="AF48" s="63">
        <v>0</v>
      </c>
      <c r="AG48" s="63" t="s">
        <v>118</v>
      </c>
      <c r="AH48" s="64">
        <v>2.8783501895676446E-2</v>
      </c>
      <c r="AI48" s="65">
        <v>0</v>
      </c>
      <c r="AJ48" s="63">
        <v>0</v>
      </c>
      <c r="AK48" s="63">
        <v>0</v>
      </c>
      <c r="AL48" s="64">
        <v>0</v>
      </c>
      <c r="AM48" s="63">
        <v>0</v>
      </c>
      <c r="AN48" s="63">
        <v>0</v>
      </c>
      <c r="AO48" s="63">
        <v>0</v>
      </c>
      <c r="AP48" s="63">
        <v>0</v>
      </c>
      <c r="AQ48" s="17"/>
      <c r="AR48" s="65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2.2848658424167365E-2</v>
      </c>
      <c r="AY48" s="63">
        <v>7.9016811625976426E-3</v>
      </c>
      <c r="AZ48" s="63">
        <v>0</v>
      </c>
      <c r="BA48" s="63">
        <f>BA47/BA17</f>
        <v>0</v>
      </c>
    </row>
    <row r="49" spans="1:53" ht="14.25" customHeight="1" x14ac:dyDescent="0.35">
      <c r="A49" s="66" t="s">
        <v>119</v>
      </c>
      <c r="B49" s="67" t="s">
        <v>120</v>
      </c>
      <c r="C49" s="25">
        <v>-244.232</v>
      </c>
      <c r="D49" s="25">
        <v>-183.88300000000001</v>
      </c>
      <c r="E49" s="25">
        <v>-180.63499999999999</v>
      </c>
      <c r="F49" s="26">
        <v>-180.09100000000001</v>
      </c>
      <c r="G49" s="27">
        <v>-179.67599999999999</v>
      </c>
      <c r="H49" s="25">
        <v>-190.05500000000001</v>
      </c>
      <c r="I49" s="25">
        <v>-221.84199999999998</v>
      </c>
      <c r="J49" s="26">
        <v>-222.226</v>
      </c>
      <c r="K49" s="25">
        <v>-290.995</v>
      </c>
      <c r="L49" s="25">
        <v>-287.08399999999995</v>
      </c>
      <c r="M49" s="25">
        <v>-708.29200000000014</v>
      </c>
      <c r="N49" s="26">
        <v>-1448.0720000000001</v>
      </c>
      <c r="O49" s="27">
        <v>-503</v>
      </c>
      <c r="P49" s="25">
        <v>-472</v>
      </c>
      <c r="Q49" s="25">
        <v>-919</v>
      </c>
      <c r="R49" s="26">
        <v>-2560</v>
      </c>
      <c r="S49" s="25">
        <v>-643</v>
      </c>
      <c r="T49" s="25">
        <v>-700</v>
      </c>
      <c r="U49" s="25">
        <v>-616</v>
      </c>
      <c r="V49" s="26">
        <v>-730</v>
      </c>
      <c r="W49" s="27">
        <v>-1754</v>
      </c>
      <c r="X49" s="25">
        <v>-1666</v>
      </c>
      <c r="Y49" s="25">
        <v>-1685</v>
      </c>
      <c r="Z49" s="26">
        <v>-1707</v>
      </c>
      <c r="AA49" s="27">
        <v>-1718</v>
      </c>
      <c r="AB49" s="25">
        <v>-1764</v>
      </c>
      <c r="AC49" s="25">
        <v>-1818</v>
      </c>
      <c r="AD49" s="26">
        <v>-1899</v>
      </c>
      <c r="AE49" s="25">
        <v>-2837</v>
      </c>
      <c r="AF49" s="25">
        <v>-3484</v>
      </c>
      <c r="AG49" s="25">
        <v>-3677</v>
      </c>
      <c r="AH49" s="26">
        <v>-5376</v>
      </c>
      <c r="AI49" s="27">
        <v>-4596</v>
      </c>
      <c r="AJ49" s="25">
        <v>-5587</v>
      </c>
      <c r="AK49" s="25">
        <v>-6256</v>
      </c>
      <c r="AL49" s="26">
        <v>-6643</v>
      </c>
      <c r="AM49" s="25">
        <v>-7762</v>
      </c>
      <c r="AN49" s="25">
        <v>-10430</v>
      </c>
      <c r="AO49" s="25">
        <v>-11538.318949999997</v>
      </c>
      <c r="AP49" s="25">
        <v>-12560.094449996515</v>
      </c>
      <c r="AQ49" s="17"/>
      <c r="AR49" s="27">
        <v>-788.84100000000001</v>
      </c>
      <c r="AS49" s="25">
        <v>-813.79899999999998</v>
      </c>
      <c r="AT49" s="25">
        <v>-2734.4430000000002</v>
      </c>
      <c r="AU49" s="25">
        <v>-4454</v>
      </c>
      <c r="AV49" s="25">
        <v>-2689</v>
      </c>
      <c r="AW49" s="25">
        <v>-6812</v>
      </c>
      <c r="AX49" s="25">
        <v>-7199</v>
      </c>
      <c r="AY49" s="25">
        <v>-15374</v>
      </c>
      <c r="AZ49" s="25">
        <v>-23082</v>
      </c>
      <c r="BA49" s="25">
        <f t="shared" si="0"/>
        <v>-42290.413399996512</v>
      </c>
    </row>
    <row r="50" spans="1:53" ht="14.25" customHeight="1" x14ac:dyDescent="0.35">
      <c r="A50" s="68" t="s">
        <v>112</v>
      </c>
      <c r="B50" s="68" t="s">
        <v>113</v>
      </c>
      <c r="C50" s="63">
        <v>2.2784691327941163E-2</v>
      </c>
      <c r="D50" s="63">
        <v>1.5601033411611551E-2</v>
      </c>
      <c r="E50" s="63">
        <v>1.4844642619553674E-2</v>
      </c>
      <c r="F50" s="64">
        <v>1.5563431281554036E-2</v>
      </c>
      <c r="G50" s="65">
        <v>1.8625991549284092E-2</v>
      </c>
      <c r="H50" s="63">
        <v>1.6279337691221508E-2</v>
      </c>
      <c r="I50" s="63">
        <v>1.5437776072845825E-2</v>
      </c>
      <c r="J50" s="64">
        <v>1.433285680977745E-2</v>
      </c>
      <c r="K50" s="63">
        <v>1.7463595429596527E-2</v>
      </c>
      <c r="L50" s="63">
        <v>1.6198719885615203E-2</v>
      </c>
      <c r="M50" s="63">
        <v>3.9744806617138952E-2</v>
      </c>
      <c r="N50" s="64">
        <v>7.7007464300598794E-2</v>
      </c>
      <c r="O50" s="65">
        <v>2.7256963259997831E-2</v>
      </c>
      <c r="P50" s="63">
        <v>2.476520279133218E-2</v>
      </c>
      <c r="Q50" s="63">
        <v>4.9307865650820903E-2</v>
      </c>
      <c r="R50" s="64">
        <v>0.13366052315564142</v>
      </c>
      <c r="S50" s="63">
        <v>3.2340810783623379E-2</v>
      </c>
      <c r="T50" s="63">
        <v>3.4094783498124788E-2</v>
      </c>
      <c r="U50" s="63">
        <v>3.0892678034102308E-2</v>
      </c>
      <c r="V50" s="64">
        <v>3.0159058045858295E-2</v>
      </c>
      <c r="W50" s="65">
        <v>5.4779974390205814E-2</v>
      </c>
      <c r="X50" s="63">
        <v>5.0720004871068897E-2</v>
      </c>
      <c r="Y50" s="63">
        <v>5.03496085579394E-2</v>
      </c>
      <c r="Z50" s="64">
        <v>4.6668671569565577E-2</v>
      </c>
      <c r="AA50" s="65">
        <v>5.2647707771512627E-2</v>
      </c>
      <c r="AB50" s="63">
        <v>5.169230769230769E-2</v>
      </c>
      <c r="AC50" s="63">
        <v>5.0964341780668311E-2</v>
      </c>
      <c r="AD50" s="64">
        <v>4.7857862903225808E-2</v>
      </c>
      <c r="AE50" s="63">
        <v>7.361183186299948E-2</v>
      </c>
      <c r="AF50" s="63">
        <v>8.2625812265806578E-2</v>
      </c>
      <c r="AG50" s="63">
        <v>7.9307221119834348E-2</v>
      </c>
      <c r="AH50" s="64">
        <v>0.11180643510921717</v>
      </c>
      <c r="AI50" s="65">
        <v>9.4525112089177743E-2</v>
      </c>
      <c r="AJ50" s="63">
        <v>0.11272976735739795</v>
      </c>
      <c r="AK50" s="63">
        <v>0.11856793586414723</v>
      </c>
      <c r="AL50" s="64">
        <v>0.11250325707132899</v>
      </c>
      <c r="AM50" s="63">
        <v>0.114</v>
      </c>
      <c r="AN50" s="63">
        <v>0.11899999999999999</v>
      </c>
      <c r="AO50" s="63">
        <v>0.12534189977005003</v>
      </c>
      <c r="AP50" s="63">
        <v>0.12021119660554769</v>
      </c>
      <c r="AQ50" s="257"/>
      <c r="AR50" s="65">
        <v>1.7057680919058484E-2</v>
      </c>
      <c r="AS50" s="63">
        <v>1.5895795490514709E-2</v>
      </c>
      <c r="AT50" s="63">
        <v>3.8507377587149109E-2</v>
      </c>
      <c r="AU50" s="63">
        <v>5.9146924466163819E-2</v>
      </c>
      <c r="AV50" s="63">
        <v>3.1800657536838618E-2</v>
      </c>
      <c r="AW50" s="63">
        <v>5.0493295480657334E-2</v>
      </c>
      <c r="AX50" s="63">
        <v>5.0658297504028595E-2</v>
      </c>
      <c r="AY50" s="63">
        <v>8.7774888868335385E-2</v>
      </c>
      <c r="AZ50" s="63">
        <v>0.10991785575726</v>
      </c>
      <c r="BA50" s="63">
        <f>-BA49/BA17</f>
        <v>0.11994012948685012</v>
      </c>
    </row>
    <row r="51" spans="1:53" ht="14.25" customHeight="1" x14ac:dyDescent="0.35">
      <c r="A51" s="60" t="s">
        <v>121</v>
      </c>
      <c r="B51" s="61" t="s">
        <v>122</v>
      </c>
      <c r="C51" s="38">
        <v>1240.9099999999999</v>
      </c>
      <c r="D51" s="38">
        <v>1540.9540000000011</v>
      </c>
      <c r="E51" s="38">
        <v>2011.5849999999982</v>
      </c>
      <c r="F51" s="39">
        <v>1127.7840000000006</v>
      </c>
      <c r="G51" s="40">
        <v>98.590000000000146</v>
      </c>
      <c r="H51" s="38">
        <v>946.01400000000012</v>
      </c>
      <c r="I51" s="38">
        <v>1270.1023099999993</v>
      </c>
      <c r="J51" s="39">
        <v>1973.1880000000001</v>
      </c>
      <c r="K51" s="38">
        <v>1995.6180000000013</v>
      </c>
      <c r="L51" s="38">
        <v>2286.976999999998</v>
      </c>
      <c r="M51" s="38">
        <v>2037.7609999999995</v>
      </c>
      <c r="N51" s="39">
        <v>1880.2960000000012</v>
      </c>
      <c r="O51" s="40">
        <v>1575</v>
      </c>
      <c r="P51" s="38">
        <v>1636</v>
      </c>
      <c r="Q51" s="38">
        <v>1796</v>
      </c>
      <c r="R51" s="39">
        <v>281</v>
      </c>
      <c r="S51" s="38">
        <v>1762</v>
      </c>
      <c r="T51" s="38">
        <v>1984</v>
      </c>
      <c r="U51" s="38">
        <v>1674</v>
      </c>
      <c r="V51" s="39">
        <v>1894</v>
      </c>
      <c r="W51" s="40">
        <v>1078</v>
      </c>
      <c r="X51" s="38">
        <v>2139</v>
      </c>
      <c r="Y51" s="38">
        <v>4223</v>
      </c>
      <c r="Z51" s="39">
        <v>3994</v>
      </c>
      <c r="AA51" s="40">
        <v>-450</v>
      </c>
      <c r="AB51" s="38">
        <v>3224</v>
      </c>
      <c r="AC51" s="38">
        <v>3031</v>
      </c>
      <c r="AD51" s="39">
        <v>2274</v>
      </c>
      <c r="AE51" s="38">
        <v>-2719</v>
      </c>
      <c r="AF51" s="38">
        <v>-146</v>
      </c>
      <c r="AG51" s="38">
        <v>2182</v>
      </c>
      <c r="AH51" s="39">
        <v>-1574</v>
      </c>
      <c r="AI51" s="40">
        <v>-1287</v>
      </c>
      <c r="AJ51" s="38">
        <v>1721</v>
      </c>
      <c r="AK51" s="38">
        <v>2566</v>
      </c>
      <c r="AL51" s="39">
        <v>3956.1105900000111</v>
      </c>
      <c r="AM51" s="38">
        <v>4660</v>
      </c>
      <c r="AN51" s="38">
        <v>8081</v>
      </c>
      <c r="AO51" s="38">
        <v>3654</v>
      </c>
      <c r="AP51" s="38">
        <v>5927.1074600036409</v>
      </c>
      <c r="AQ51" s="17"/>
      <c r="AR51" s="40">
        <v>5921.2329999999993</v>
      </c>
      <c r="AS51" s="38">
        <v>4287.8943099999997</v>
      </c>
      <c r="AT51" s="38">
        <v>8200.652</v>
      </c>
      <c r="AU51" s="38">
        <v>5288</v>
      </c>
      <c r="AV51" s="38">
        <v>7314</v>
      </c>
      <c r="AW51" s="38">
        <v>11434</v>
      </c>
      <c r="AX51" s="38">
        <v>8079</v>
      </c>
      <c r="AY51" s="38">
        <v>-2257</v>
      </c>
      <c r="AZ51" s="38">
        <v>6956.1105900000111</v>
      </c>
      <c r="BA51" s="38">
        <f t="shared" si="0"/>
        <v>22322.107460003641</v>
      </c>
    </row>
    <row r="52" spans="1:53" ht="14.25" customHeight="1" x14ac:dyDescent="0.35">
      <c r="A52" s="41" t="s">
        <v>123</v>
      </c>
      <c r="B52" s="69" t="s">
        <v>124</v>
      </c>
      <c r="C52" s="33">
        <v>-139.202</v>
      </c>
      <c r="D52" s="33">
        <v>159.78399999999999</v>
      </c>
      <c r="E52" s="33">
        <v>174.24899999999997</v>
      </c>
      <c r="F52" s="34">
        <v>-89.139999999999986</v>
      </c>
      <c r="G52" s="35">
        <v>-55.04400000000004</v>
      </c>
      <c r="H52" s="33">
        <v>1273.6559999999999</v>
      </c>
      <c r="I52" s="33">
        <v>791.01500000000033</v>
      </c>
      <c r="J52" s="34">
        <v>695.0209999999995</v>
      </c>
      <c r="K52" s="33">
        <v>702.64600000000007</v>
      </c>
      <c r="L52" s="33">
        <v>645.23400000000004</v>
      </c>
      <c r="M52" s="33">
        <v>729.72500000000002</v>
      </c>
      <c r="N52" s="34">
        <v>941.22700000000009</v>
      </c>
      <c r="O52" s="35">
        <v>1084</v>
      </c>
      <c r="P52" s="33">
        <v>762</v>
      </c>
      <c r="Q52" s="33">
        <v>1041</v>
      </c>
      <c r="R52" s="34">
        <v>1170</v>
      </c>
      <c r="S52" s="33">
        <v>942</v>
      </c>
      <c r="T52" s="33">
        <v>1297</v>
      </c>
      <c r="U52" s="33">
        <v>1251</v>
      </c>
      <c r="V52" s="34">
        <v>527</v>
      </c>
      <c r="W52" s="35">
        <v>-103</v>
      </c>
      <c r="X52" s="33">
        <v>-576</v>
      </c>
      <c r="Y52" s="33">
        <v>-249</v>
      </c>
      <c r="Z52" s="34">
        <v>-749</v>
      </c>
      <c r="AA52" s="35">
        <v>-1937</v>
      </c>
      <c r="AB52" s="33">
        <v>-351</v>
      </c>
      <c r="AC52" s="33">
        <v>-386</v>
      </c>
      <c r="AD52" s="34">
        <v>-359</v>
      </c>
      <c r="AE52" s="33">
        <v>-1285</v>
      </c>
      <c r="AF52" s="33">
        <v>-3014</v>
      </c>
      <c r="AG52" s="33">
        <v>-1452</v>
      </c>
      <c r="AH52" s="34">
        <v>316</v>
      </c>
      <c r="AI52" s="35">
        <v>933</v>
      </c>
      <c r="AJ52" s="33">
        <v>-415</v>
      </c>
      <c r="AK52" s="33">
        <v>-455</v>
      </c>
      <c r="AL52" s="34">
        <v>-219</v>
      </c>
      <c r="AM52" s="33">
        <v>-2333</v>
      </c>
      <c r="AN52" s="33">
        <v>-2943</v>
      </c>
      <c r="AO52" s="33">
        <v>-284</v>
      </c>
      <c r="AP52" s="33">
        <v>8211.6999999999971</v>
      </c>
      <c r="AQ52" s="17"/>
      <c r="AR52" s="35">
        <v>105.69100000000003</v>
      </c>
      <c r="AS52" s="33">
        <v>2704.6480000000001</v>
      </c>
      <c r="AT52" s="33">
        <v>3018.8320000000003</v>
      </c>
      <c r="AU52" s="33">
        <v>4057</v>
      </c>
      <c r="AV52" s="33">
        <v>4017</v>
      </c>
      <c r="AW52" s="33">
        <v>-1677</v>
      </c>
      <c r="AX52" s="33">
        <v>-3033</v>
      </c>
      <c r="AY52" s="33">
        <v>-5435</v>
      </c>
      <c r="AZ52" s="33">
        <v>-156</v>
      </c>
      <c r="BA52" s="33">
        <f t="shared" si="0"/>
        <v>2651.6999999999971</v>
      </c>
    </row>
    <row r="53" spans="1:53" ht="14.25" customHeight="1" x14ac:dyDescent="0.35">
      <c r="A53" s="66" t="s">
        <v>125</v>
      </c>
      <c r="B53" s="67" t="s">
        <v>126</v>
      </c>
      <c r="C53" s="25">
        <v>53.491999999999997</v>
      </c>
      <c r="D53" s="25">
        <v>525.93700000000001</v>
      </c>
      <c r="E53" s="25">
        <v>379.24599999999998</v>
      </c>
      <c r="F53" s="26">
        <v>270.38200000000001</v>
      </c>
      <c r="G53" s="27">
        <v>400.52499999999998</v>
      </c>
      <c r="H53" s="25">
        <v>1444.162</v>
      </c>
      <c r="I53" s="25">
        <v>1038.9520000000002</v>
      </c>
      <c r="J53" s="26">
        <v>946.02399999999977</v>
      </c>
      <c r="K53" s="25">
        <v>1028.3520000000001</v>
      </c>
      <c r="L53" s="25">
        <v>975.57799999999997</v>
      </c>
      <c r="M53" s="25">
        <v>1076.1690000000001</v>
      </c>
      <c r="N53" s="26">
        <v>1280.72</v>
      </c>
      <c r="O53" s="27">
        <v>1487</v>
      </c>
      <c r="P53" s="25">
        <v>1251</v>
      </c>
      <c r="Q53" s="25">
        <v>1564</v>
      </c>
      <c r="R53" s="26">
        <v>1789</v>
      </c>
      <c r="S53" s="25">
        <v>1727</v>
      </c>
      <c r="T53" s="25">
        <v>1930</v>
      </c>
      <c r="U53" s="25">
        <v>1969</v>
      </c>
      <c r="V53" s="26">
        <v>1285</v>
      </c>
      <c r="W53" s="27">
        <v>786</v>
      </c>
      <c r="X53" s="25">
        <v>322</v>
      </c>
      <c r="Y53" s="25">
        <v>368</v>
      </c>
      <c r="Z53" s="26">
        <v>392</v>
      </c>
      <c r="AA53" s="27">
        <v>413</v>
      </c>
      <c r="AB53" s="25">
        <v>476</v>
      </c>
      <c r="AC53" s="25">
        <v>498</v>
      </c>
      <c r="AD53" s="26">
        <v>586</v>
      </c>
      <c r="AE53" s="25">
        <v>372</v>
      </c>
      <c r="AF53" s="25">
        <v>496</v>
      </c>
      <c r="AG53" s="25">
        <v>916</v>
      </c>
      <c r="AH53" s="26">
        <v>4636</v>
      </c>
      <c r="AI53" s="27">
        <v>3653</v>
      </c>
      <c r="AJ53" s="25">
        <v>2471</v>
      </c>
      <c r="AK53" s="25">
        <v>1803</v>
      </c>
      <c r="AL53" s="26">
        <v>1801</v>
      </c>
      <c r="AM53" s="25">
        <v>1379</v>
      </c>
      <c r="AN53" s="25">
        <v>1471</v>
      </c>
      <c r="AO53" s="25">
        <v>6928</v>
      </c>
      <c r="AP53" s="25">
        <v>15426.599999999999</v>
      </c>
      <c r="AQ53" s="17"/>
      <c r="AR53" s="27">
        <v>1229.057</v>
      </c>
      <c r="AS53" s="25">
        <v>3829.663</v>
      </c>
      <c r="AT53" s="25">
        <v>4360.8190000000004</v>
      </c>
      <c r="AU53" s="25">
        <v>6091</v>
      </c>
      <c r="AV53" s="25">
        <v>6911</v>
      </c>
      <c r="AW53" s="25">
        <v>1868</v>
      </c>
      <c r="AX53" s="25">
        <v>1973</v>
      </c>
      <c r="AY53" s="25">
        <v>6420</v>
      </c>
      <c r="AZ53" s="25">
        <v>9728</v>
      </c>
      <c r="BA53" s="25">
        <f t="shared" si="0"/>
        <v>25204.6</v>
      </c>
    </row>
    <row r="54" spans="1:53" ht="14.25" customHeight="1" x14ac:dyDescent="0.35">
      <c r="A54" s="70" t="s">
        <v>127</v>
      </c>
      <c r="B54" s="71" t="s">
        <v>128</v>
      </c>
      <c r="C54" s="20">
        <v>-192.69399999999999</v>
      </c>
      <c r="D54" s="20">
        <v>-366.15300000000002</v>
      </c>
      <c r="E54" s="20">
        <v>-204.99700000000001</v>
      </c>
      <c r="F54" s="21">
        <v>-359.52199999999999</v>
      </c>
      <c r="G54" s="22">
        <v>-455.56900000000002</v>
      </c>
      <c r="H54" s="20">
        <v>-170.506</v>
      </c>
      <c r="I54" s="20">
        <v>-247.93699999999995</v>
      </c>
      <c r="J54" s="21">
        <v>-251.00300000000021</v>
      </c>
      <c r="K54" s="20">
        <v>-325.70600000000002</v>
      </c>
      <c r="L54" s="20">
        <v>-330.34399999999994</v>
      </c>
      <c r="M54" s="20">
        <v>-346.44400000000007</v>
      </c>
      <c r="N54" s="21">
        <v>-339.49299999999999</v>
      </c>
      <c r="O54" s="22">
        <v>-403</v>
      </c>
      <c r="P54" s="20">
        <v>-489</v>
      </c>
      <c r="Q54" s="20">
        <v>-523</v>
      </c>
      <c r="R54" s="21">
        <v>-619</v>
      </c>
      <c r="S54" s="20">
        <v>-785</v>
      </c>
      <c r="T54" s="20">
        <v>-633</v>
      </c>
      <c r="U54" s="20">
        <v>-718</v>
      </c>
      <c r="V54" s="21">
        <v>-758</v>
      </c>
      <c r="W54" s="22">
        <v>-889</v>
      </c>
      <c r="X54" s="20">
        <v>-898</v>
      </c>
      <c r="Y54" s="20">
        <v>-617</v>
      </c>
      <c r="Z54" s="21">
        <v>-1141</v>
      </c>
      <c r="AA54" s="22">
        <v>-2350</v>
      </c>
      <c r="AB54" s="20">
        <v>-827</v>
      </c>
      <c r="AC54" s="20">
        <v>-884</v>
      </c>
      <c r="AD54" s="21">
        <v>-945</v>
      </c>
      <c r="AE54" s="20">
        <v>-1657</v>
      </c>
      <c r="AF54" s="20">
        <v>-3510</v>
      </c>
      <c r="AG54" s="20">
        <v>-2368</v>
      </c>
      <c r="AH54" s="21">
        <v>-4320</v>
      </c>
      <c r="AI54" s="22">
        <v>-2720</v>
      </c>
      <c r="AJ54" s="20">
        <v>-2886</v>
      </c>
      <c r="AK54" s="20">
        <v>-2258</v>
      </c>
      <c r="AL54" s="21">
        <v>-2020</v>
      </c>
      <c r="AM54" s="20">
        <v>-3712</v>
      </c>
      <c r="AN54" s="20">
        <v>-4414</v>
      </c>
      <c r="AO54" s="20">
        <v>-7212</v>
      </c>
      <c r="AP54" s="20">
        <v>-7214.9000000000015</v>
      </c>
      <c r="AQ54" s="17"/>
      <c r="AR54" s="22">
        <v>-1123.366</v>
      </c>
      <c r="AS54" s="20">
        <v>-1125.0150000000001</v>
      </c>
      <c r="AT54" s="20">
        <v>-1341.9870000000001</v>
      </c>
      <c r="AU54" s="20">
        <v>-2034</v>
      </c>
      <c r="AV54" s="20">
        <v>-2894</v>
      </c>
      <c r="AW54" s="20">
        <v>-3545</v>
      </c>
      <c r="AX54" s="20">
        <v>-5006</v>
      </c>
      <c r="AY54" s="20">
        <v>-11855</v>
      </c>
      <c r="AZ54" s="20">
        <v>-9884</v>
      </c>
      <c r="BA54" s="20">
        <f t="shared" si="0"/>
        <v>-22552.9</v>
      </c>
    </row>
    <row r="55" spans="1:53" ht="14.25" customHeight="1" x14ac:dyDescent="0.35">
      <c r="A55" s="60" t="s">
        <v>129</v>
      </c>
      <c r="B55" s="61" t="s">
        <v>130</v>
      </c>
      <c r="C55" s="38">
        <v>1101.7079999999999</v>
      </c>
      <c r="D55" s="38">
        <v>1700.7380000000012</v>
      </c>
      <c r="E55" s="38">
        <v>2185.833999999998</v>
      </c>
      <c r="F55" s="39">
        <v>1038.6440000000007</v>
      </c>
      <c r="G55" s="40">
        <v>43.546000000000106</v>
      </c>
      <c r="H55" s="38">
        <v>2219.67</v>
      </c>
      <c r="I55" s="38">
        <v>2061.1173099999996</v>
      </c>
      <c r="J55" s="39">
        <v>2668.2089999999998</v>
      </c>
      <c r="K55" s="38">
        <v>2698.2640000000015</v>
      </c>
      <c r="L55" s="38">
        <v>2932.210999999998</v>
      </c>
      <c r="M55" s="38">
        <v>2767.4859999999994</v>
      </c>
      <c r="N55" s="39">
        <v>2821.523000000001</v>
      </c>
      <c r="O55" s="40">
        <v>2659</v>
      </c>
      <c r="P55" s="38">
        <v>2398</v>
      </c>
      <c r="Q55" s="38">
        <v>2837</v>
      </c>
      <c r="R55" s="39">
        <v>1451</v>
      </c>
      <c r="S55" s="38">
        <v>2704</v>
      </c>
      <c r="T55" s="38">
        <v>3281</v>
      </c>
      <c r="U55" s="38">
        <v>2925</v>
      </c>
      <c r="V55" s="39">
        <v>2421</v>
      </c>
      <c r="W55" s="40">
        <v>975</v>
      </c>
      <c r="X55" s="38">
        <v>1563</v>
      </c>
      <c r="Y55" s="38">
        <v>3974</v>
      </c>
      <c r="Z55" s="39">
        <v>3245</v>
      </c>
      <c r="AA55" s="40">
        <v>-2387</v>
      </c>
      <c r="AB55" s="38">
        <v>2873</v>
      </c>
      <c r="AC55" s="38">
        <v>2645</v>
      </c>
      <c r="AD55" s="39">
        <v>1915</v>
      </c>
      <c r="AE55" s="38">
        <v>-4004</v>
      </c>
      <c r="AF55" s="38">
        <v>-3160</v>
      </c>
      <c r="AG55" s="38">
        <v>730</v>
      </c>
      <c r="AH55" s="39">
        <v>-1258</v>
      </c>
      <c r="AI55" s="40">
        <v>-354</v>
      </c>
      <c r="AJ55" s="38">
        <v>1306</v>
      </c>
      <c r="AK55" s="38">
        <v>2111</v>
      </c>
      <c r="AL55" s="39">
        <v>3737.1105900000111</v>
      </c>
      <c r="AM55" s="38">
        <v>2327</v>
      </c>
      <c r="AN55" s="38">
        <v>5138</v>
      </c>
      <c r="AO55" s="38">
        <v>3370</v>
      </c>
      <c r="AP55" s="38">
        <v>14138.807460003638</v>
      </c>
      <c r="AQ55" s="17"/>
      <c r="AR55" s="40">
        <v>6026.9239999999991</v>
      </c>
      <c r="AS55" s="38">
        <v>6992.5423099999998</v>
      </c>
      <c r="AT55" s="38">
        <v>11219.484</v>
      </c>
      <c r="AU55" s="38">
        <v>9345</v>
      </c>
      <c r="AV55" s="38">
        <v>11331</v>
      </c>
      <c r="AW55" s="38">
        <v>9757</v>
      </c>
      <c r="AX55" s="38">
        <v>5046</v>
      </c>
      <c r="AY55" s="38">
        <v>-7692</v>
      </c>
      <c r="AZ55" s="38">
        <v>6800.1105900000111</v>
      </c>
      <c r="BA55" s="38">
        <f t="shared" si="0"/>
        <v>24973.807460003638</v>
      </c>
    </row>
    <row r="56" spans="1:53" ht="14.25" customHeight="1" x14ac:dyDescent="0.35">
      <c r="A56" s="41" t="s">
        <v>131</v>
      </c>
      <c r="B56" s="69" t="s">
        <v>132</v>
      </c>
      <c r="C56" s="33">
        <v>-289.64499999999998</v>
      </c>
      <c r="D56" s="33">
        <v>-192.11299999999997</v>
      </c>
      <c r="E56" s="33">
        <v>-383.48900000000003</v>
      </c>
      <c r="F56" s="34">
        <v>-1588.0820000000003</v>
      </c>
      <c r="G56" s="35">
        <v>-53.674999999999997</v>
      </c>
      <c r="H56" s="33">
        <v>-409.05799999999999</v>
      </c>
      <c r="I56" s="33">
        <v>-638.49900000000002</v>
      </c>
      <c r="J56" s="34">
        <v>-634.70600000000002</v>
      </c>
      <c r="K56" s="33">
        <v>1554.8240000000001</v>
      </c>
      <c r="L56" s="33">
        <v>628.33300000000008</v>
      </c>
      <c r="M56" s="33">
        <v>-1106.6109999999999</v>
      </c>
      <c r="N56" s="34">
        <v>-1212.5929999999998</v>
      </c>
      <c r="O56" s="35">
        <v>-788</v>
      </c>
      <c r="P56" s="33">
        <v>423</v>
      </c>
      <c r="Q56" s="33">
        <v>-581</v>
      </c>
      <c r="R56" s="34">
        <v>1400</v>
      </c>
      <c r="S56" s="33">
        <v>-620</v>
      </c>
      <c r="T56" s="33">
        <v>-868</v>
      </c>
      <c r="U56" s="33">
        <v>-314</v>
      </c>
      <c r="V56" s="34">
        <v>-1247</v>
      </c>
      <c r="W56" s="35">
        <v>-358</v>
      </c>
      <c r="X56" s="33">
        <v>-156</v>
      </c>
      <c r="Y56" s="33">
        <v>-1422</v>
      </c>
      <c r="Z56" s="34">
        <v>-357</v>
      </c>
      <c r="AA56" s="35">
        <v>588</v>
      </c>
      <c r="AB56" s="33">
        <v>-863</v>
      </c>
      <c r="AC56" s="33">
        <v>-1218</v>
      </c>
      <c r="AD56" s="34">
        <v>-817</v>
      </c>
      <c r="AE56" s="33">
        <v>1658</v>
      </c>
      <c r="AF56" s="33">
        <v>-412</v>
      </c>
      <c r="AG56" s="33">
        <v>408</v>
      </c>
      <c r="AH56" s="34">
        <v>1477</v>
      </c>
      <c r="AI56" s="35">
        <v>784</v>
      </c>
      <c r="AJ56" s="33">
        <v>-745</v>
      </c>
      <c r="AK56" s="33">
        <v>-1228</v>
      </c>
      <c r="AL56" s="34">
        <v>-655</v>
      </c>
      <c r="AM56" s="33">
        <v>-1548</v>
      </c>
      <c r="AN56" s="33">
        <v>462</v>
      </c>
      <c r="AO56" s="33">
        <v>349</v>
      </c>
      <c r="AP56" s="33">
        <v>-1709.4000000000015</v>
      </c>
      <c r="AQ56" s="17"/>
      <c r="AR56" s="35">
        <v>-2453.3290000000002</v>
      </c>
      <c r="AS56" s="33">
        <v>-1735.9380000000001</v>
      </c>
      <c r="AT56" s="33">
        <v>-136.04699999999957</v>
      </c>
      <c r="AU56" s="33">
        <v>454</v>
      </c>
      <c r="AV56" s="33">
        <v>-3049</v>
      </c>
      <c r="AW56" s="33">
        <v>-2293</v>
      </c>
      <c r="AX56" s="33">
        <v>-2310</v>
      </c>
      <c r="AY56" s="33">
        <v>3131</v>
      </c>
      <c r="AZ56" s="33">
        <v>-1844</v>
      </c>
      <c r="BA56" s="33">
        <f t="shared" si="0"/>
        <v>-2446.4000000000015</v>
      </c>
    </row>
    <row r="57" spans="1:53" ht="14.25" customHeight="1" x14ac:dyDescent="0.35">
      <c r="A57" s="66" t="s">
        <v>133</v>
      </c>
      <c r="B57" s="67" t="s">
        <v>134</v>
      </c>
      <c r="C57" s="25">
        <v>-219.64500000000001</v>
      </c>
      <c r="D57" s="25">
        <v>-399.01599999999996</v>
      </c>
      <c r="E57" s="25">
        <v>-313.46800000000007</v>
      </c>
      <c r="F57" s="26">
        <v>-1446.5460000000003</v>
      </c>
      <c r="G57" s="27">
        <v>-35.378</v>
      </c>
      <c r="H57" s="25">
        <v>-255.94</v>
      </c>
      <c r="I57" s="25">
        <v>-292.15800000000002</v>
      </c>
      <c r="J57" s="26">
        <v>23.722999999999999</v>
      </c>
      <c r="K57" s="25">
        <v>-387.851</v>
      </c>
      <c r="L57" s="25">
        <v>649.37200000000007</v>
      </c>
      <c r="M57" s="25">
        <v>-1544.5149999999999</v>
      </c>
      <c r="N57" s="26">
        <v>-525.32799999999997</v>
      </c>
      <c r="O57" s="27">
        <v>-592</v>
      </c>
      <c r="P57" s="25">
        <v>363</v>
      </c>
      <c r="Q57" s="25">
        <v>-187</v>
      </c>
      <c r="R57" s="26">
        <v>930</v>
      </c>
      <c r="S57" s="25">
        <v>-862</v>
      </c>
      <c r="T57" s="25">
        <v>-923</v>
      </c>
      <c r="U57" s="25">
        <v>-275</v>
      </c>
      <c r="V57" s="26">
        <v>-1200</v>
      </c>
      <c r="W57" s="27">
        <v>-51</v>
      </c>
      <c r="X57" s="25">
        <v>-101</v>
      </c>
      <c r="Y57" s="25">
        <v>-264</v>
      </c>
      <c r="Z57" s="26">
        <v>-650</v>
      </c>
      <c r="AA57" s="27">
        <v>-206</v>
      </c>
      <c r="AB57" s="25">
        <v>-281</v>
      </c>
      <c r="AC57" s="25">
        <v>-1246</v>
      </c>
      <c r="AD57" s="26">
        <v>-2216</v>
      </c>
      <c r="AE57" s="25">
        <v>-216</v>
      </c>
      <c r="AF57" s="25">
        <v>-558</v>
      </c>
      <c r="AG57" s="25">
        <v>-1017</v>
      </c>
      <c r="AH57" s="26">
        <v>-1383</v>
      </c>
      <c r="AI57" s="27">
        <v>-1110</v>
      </c>
      <c r="AJ57" s="25">
        <v>-731</v>
      </c>
      <c r="AK57" s="25">
        <v>-1786</v>
      </c>
      <c r="AL57" s="26">
        <v>-820</v>
      </c>
      <c r="AM57" s="25">
        <v>-2622</v>
      </c>
      <c r="AN57" s="25">
        <v>-5766</v>
      </c>
      <c r="AO57" s="25">
        <v>-7108</v>
      </c>
      <c r="AP57" s="25">
        <v>-6354</v>
      </c>
      <c r="AQ57" s="17"/>
      <c r="AR57" s="27">
        <v>-2378.6750000000002</v>
      </c>
      <c r="AS57" s="25">
        <v>-559.75300000000004</v>
      </c>
      <c r="AT57" s="25">
        <v>-1808.3219999999997</v>
      </c>
      <c r="AU57" s="25">
        <v>514</v>
      </c>
      <c r="AV57" s="25">
        <v>-3260</v>
      </c>
      <c r="AW57" s="25">
        <v>-1066</v>
      </c>
      <c r="AX57" s="25">
        <v>-3949</v>
      </c>
      <c r="AY57" s="25">
        <v>-3174</v>
      </c>
      <c r="AZ57" s="25">
        <v>-4447</v>
      </c>
      <c r="BA57" s="25">
        <f t="shared" si="0"/>
        <v>-21850</v>
      </c>
    </row>
    <row r="58" spans="1:53" ht="14.25" customHeight="1" x14ac:dyDescent="0.35">
      <c r="A58" s="70" t="s">
        <v>135</v>
      </c>
      <c r="B58" s="71" t="s">
        <v>136</v>
      </c>
      <c r="C58" s="20">
        <v>-70</v>
      </c>
      <c r="D58" s="20">
        <v>206.90299999999999</v>
      </c>
      <c r="E58" s="20">
        <v>-70.020999999999987</v>
      </c>
      <c r="F58" s="21">
        <v>-141.536</v>
      </c>
      <c r="G58" s="22">
        <v>-18.297000000000001</v>
      </c>
      <c r="H58" s="20">
        <v>-153.11799999999999</v>
      </c>
      <c r="I58" s="20">
        <v>-346.34099999999995</v>
      </c>
      <c r="J58" s="21">
        <v>-658.42899999999997</v>
      </c>
      <c r="K58" s="20">
        <v>1942.675</v>
      </c>
      <c r="L58" s="20">
        <v>-21.038999999999987</v>
      </c>
      <c r="M58" s="20">
        <v>437.904</v>
      </c>
      <c r="N58" s="21">
        <v>-687.26499999999999</v>
      </c>
      <c r="O58" s="22">
        <v>-196</v>
      </c>
      <c r="P58" s="20">
        <v>60</v>
      </c>
      <c r="Q58" s="20">
        <v>-394</v>
      </c>
      <c r="R58" s="21">
        <v>470</v>
      </c>
      <c r="S58" s="20">
        <v>242</v>
      </c>
      <c r="T58" s="20">
        <v>55</v>
      </c>
      <c r="U58" s="20">
        <v>-39</v>
      </c>
      <c r="V58" s="21">
        <v>-47</v>
      </c>
      <c r="W58" s="22">
        <v>-307</v>
      </c>
      <c r="X58" s="20">
        <v>-55</v>
      </c>
      <c r="Y58" s="20">
        <v>-1158</v>
      </c>
      <c r="Z58" s="21">
        <v>293</v>
      </c>
      <c r="AA58" s="22">
        <v>794</v>
      </c>
      <c r="AB58" s="20">
        <v>-582</v>
      </c>
      <c r="AC58" s="20">
        <v>28</v>
      </c>
      <c r="AD58" s="21">
        <v>1399</v>
      </c>
      <c r="AE58" s="20">
        <v>1874</v>
      </c>
      <c r="AF58" s="20">
        <v>146</v>
      </c>
      <c r="AG58" s="20">
        <v>1425</v>
      </c>
      <c r="AH58" s="21">
        <v>2860</v>
      </c>
      <c r="AI58" s="22">
        <v>1894</v>
      </c>
      <c r="AJ58" s="20">
        <v>-14</v>
      </c>
      <c r="AK58" s="20">
        <v>558</v>
      </c>
      <c r="AL58" s="21">
        <v>165</v>
      </c>
      <c r="AM58" s="20">
        <v>1074</v>
      </c>
      <c r="AN58" s="20">
        <v>6228</v>
      </c>
      <c r="AO58" s="20">
        <v>7457</v>
      </c>
      <c r="AP58" s="20">
        <v>4644.5999999999985</v>
      </c>
      <c r="AQ58" s="17"/>
      <c r="AR58" s="22">
        <v>-74.653999999999996</v>
      </c>
      <c r="AS58" s="20">
        <v>-1176.1849999999999</v>
      </c>
      <c r="AT58" s="20">
        <v>1672.2750000000001</v>
      </c>
      <c r="AU58" s="20">
        <v>-60</v>
      </c>
      <c r="AV58" s="20">
        <v>211</v>
      </c>
      <c r="AW58" s="20">
        <v>-1227</v>
      </c>
      <c r="AX58" s="20">
        <v>1639</v>
      </c>
      <c r="AY58" s="20">
        <v>6305</v>
      </c>
      <c r="AZ58" s="20">
        <v>2603</v>
      </c>
      <c r="BA58" s="20">
        <f t="shared" si="0"/>
        <v>19403.599999999999</v>
      </c>
    </row>
    <row r="59" spans="1:53" ht="14.25" customHeight="1" x14ac:dyDescent="0.35">
      <c r="A59" s="72" t="s">
        <v>137</v>
      </c>
      <c r="B59" s="73" t="s">
        <v>138</v>
      </c>
      <c r="C59" s="38">
        <v>812.06299999999987</v>
      </c>
      <c r="D59" s="38">
        <v>1508.6250000000011</v>
      </c>
      <c r="E59" s="38">
        <v>1802.344999999998</v>
      </c>
      <c r="F59" s="39">
        <v>-549.43799999999965</v>
      </c>
      <c r="G59" s="40">
        <v>-10.128999999999891</v>
      </c>
      <c r="H59" s="38">
        <v>1810.6120000000001</v>
      </c>
      <c r="I59" s="38">
        <v>1422.6183099999996</v>
      </c>
      <c r="J59" s="39">
        <v>2033.5029999999997</v>
      </c>
      <c r="K59" s="38">
        <v>4253.0880000000016</v>
      </c>
      <c r="L59" s="38">
        <v>3560.5439999999981</v>
      </c>
      <c r="M59" s="38">
        <v>1660.8749999999995</v>
      </c>
      <c r="N59" s="39">
        <v>1608.9300000000012</v>
      </c>
      <c r="O59" s="40">
        <v>1871</v>
      </c>
      <c r="P59" s="38">
        <v>2821</v>
      </c>
      <c r="Q59" s="38">
        <v>2256</v>
      </c>
      <c r="R59" s="39">
        <v>2851</v>
      </c>
      <c r="S59" s="38">
        <v>2084</v>
      </c>
      <c r="T59" s="38">
        <v>2413</v>
      </c>
      <c r="U59" s="38">
        <v>2611</v>
      </c>
      <c r="V59" s="39">
        <v>1174</v>
      </c>
      <c r="W59" s="40">
        <v>617</v>
      </c>
      <c r="X59" s="38">
        <v>1407</v>
      </c>
      <c r="Y59" s="38">
        <v>2552</v>
      </c>
      <c r="Z59" s="39">
        <v>2888</v>
      </c>
      <c r="AA59" s="40">
        <v>-1799</v>
      </c>
      <c r="AB59" s="38">
        <v>2010</v>
      </c>
      <c r="AC59" s="38">
        <v>1427</v>
      </c>
      <c r="AD59" s="39">
        <v>1098</v>
      </c>
      <c r="AE59" s="38">
        <v>-2346</v>
      </c>
      <c r="AF59" s="38">
        <v>-3572</v>
      </c>
      <c r="AG59" s="38">
        <v>1138</v>
      </c>
      <c r="AH59" s="39">
        <v>219</v>
      </c>
      <c r="AI59" s="40">
        <v>430</v>
      </c>
      <c r="AJ59" s="38">
        <v>561</v>
      </c>
      <c r="AK59" s="38">
        <v>883</v>
      </c>
      <c r="AL59" s="39">
        <v>3082.1105900000111</v>
      </c>
      <c r="AM59" s="38">
        <v>779</v>
      </c>
      <c r="AN59" s="38">
        <v>5600</v>
      </c>
      <c r="AO59" s="38">
        <v>3719</v>
      </c>
      <c r="AP59" s="38">
        <v>12429.407460003637</v>
      </c>
      <c r="AQ59" s="17"/>
      <c r="AR59" s="40">
        <v>3573.5949999999998</v>
      </c>
      <c r="AS59" s="38">
        <v>5256.6043099999997</v>
      </c>
      <c r="AT59" s="38">
        <v>11083.437000000002</v>
      </c>
      <c r="AU59" s="38">
        <v>9799</v>
      </c>
      <c r="AV59" s="38">
        <v>8282</v>
      </c>
      <c r="AW59" s="38">
        <v>7464</v>
      </c>
      <c r="AX59" s="38">
        <v>2736</v>
      </c>
      <c r="AY59" s="38">
        <v>-4561.0000000000018</v>
      </c>
      <c r="AZ59" s="38">
        <v>4956.1105900000111</v>
      </c>
      <c r="BA59" s="38">
        <f t="shared" si="0"/>
        <v>22527.407460003637</v>
      </c>
    </row>
    <row r="60" spans="1:53" ht="14.25" customHeight="1" x14ac:dyDescent="0.35">
      <c r="A60" s="70" t="s">
        <v>139</v>
      </c>
      <c r="B60" s="71" t="s">
        <v>140</v>
      </c>
      <c r="C60" s="20">
        <v>-13.318</v>
      </c>
      <c r="D60" s="20">
        <v>20.119999999999997</v>
      </c>
      <c r="E60" s="20">
        <v>-42.996000000000002</v>
      </c>
      <c r="F60" s="21">
        <v>104.71600000000001</v>
      </c>
      <c r="G60" s="22">
        <v>67.242999999999995</v>
      </c>
      <c r="H60" s="20">
        <v>-12.642999999999994</v>
      </c>
      <c r="I60" s="20">
        <v>-1.0600000000000023</v>
      </c>
      <c r="J60" s="21">
        <v>-0.433</v>
      </c>
      <c r="K60" s="20">
        <v>0</v>
      </c>
      <c r="L60" s="20">
        <v>0</v>
      </c>
      <c r="M60" s="20">
        <v>0</v>
      </c>
      <c r="N60" s="21">
        <v>0</v>
      </c>
      <c r="O60" s="22">
        <v>0</v>
      </c>
      <c r="P60" s="20">
        <v>0</v>
      </c>
      <c r="Q60" s="20">
        <v>0</v>
      </c>
      <c r="R60" s="21">
        <v>0</v>
      </c>
      <c r="S60" s="20">
        <v>0</v>
      </c>
      <c r="T60" s="20">
        <v>0</v>
      </c>
      <c r="U60" s="20">
        <v>0</v>
      </c>
      <c r="V60" s="21">
        <v>0</v>
      </c>
      <c r="W60" s="22">
        <v>0</v>
      </c>
      <c r="X60" s="20">
        <v>0</v>
      </c>
      <c r="Y60" s="20">
        <v>0</v>
      </c>
      <c r="Z60" s="21">
        <v>0</v>
      </c>
      <c r="AA60" s="22">
        <v>0</v>
      </c>
      <c r="AB60" s="20"/>
      <c r="AC60" s="20">
        <v>-9</v>
      </c>
      <c r="AD60" s="21">
        <v>-1</v>
      </c>
      <c r="AE60" s="20">
        <v>5</v>
      </c>
      <c r="AF60" s="20">
        <v>-6</v>
      </c>
      <c r="AG60" s="20">
        <v>9</v>
      </c>
      <c r="AH60" s="21">
        <v>-26</v>
      </c>
      <c r="AI60" s="22">
        <v>13</v>
      </c>
      <c r="AJ60" s="20">
        <v>19</v>
      </c>
      <c r="AK60" s="20">
        <v>-32</v>
      </c>
      <c r="AL60" s="21">
        <v>0</v>
      </c>
      <c r="AM60" s="20">
        <v>0</v>
      </c>
      <c r="AN60" s="20">
        <v>-787</v>
      </c>
      <c r="AO60" s="20">
        <v>-754</v>
      </c>
      <c r="AP60" s="20">
        <v>-809.40000000000009</v>
      </c>
      <c r="AQ60" s="17"/>
      <c r="AR60" s="22">
        <v>68.522000000000006</v>
      </c>
      <c r="AS60" s="20">
        <v>53.106999999999999</v>
      </c>
      <c r="AT60" s="20">
        <v>0</v>
      </c>
      <c r="AU60" s="20">
        <v>0</v>
      </c>
      <c r="AV60" s="20">
        <v>0</v>
      </c>
      <c r="AW60" s="20">
        <v>0</v>
      </c>
      <c r="AX60" s="20">
        <v>-10</v>
      </c>
      <c r="AY60" s="20">
        <v>-18</v>
      </c>
      <c r="AZ60" s="20">
        <v>0</v>
      </c>
      <c r="BA60" s="20">
        <f t="shared" si="0"/>
        <v>-2350.4</v>
      </c>
    </row>
    <row r="61" spans="1:53" ht="14.25" customHeight="1" x14ac:dyDescent="0.35">
      <c r="A61" s="72" t="s">
        <v>141</v>
      </c>
      <c r="B61" s="73" t="s">
        <v>142</v>
      </c>
      <c r="C61" s="38">
        <v>798.74499999999989</v>
      </c>
      <c r="D61" s="38">
        <v>1528.745000000001</v>
      </c>
      <c r="E61" s="38">
        <v>1759.3489999999979</v>
      </c>
      <c r="F61" s="39">
        <v>-444.72199999999964</v>
      </c>
      <c r="G61" s="40">
        <v>57.114000000000104</v>
      </c>
      <c r="H61" s="38">
        <v>1797.9690000000001</v>
      </c>
      <c r="I61" s="38">
        <v>1421.5583099999997</v>
      </c>
      <c r="J61" s="39">
        <v>2033.0699999999997</v>
      </c>
      <c r="K61" s="38">
        <v>4253.0880000000016</v>
      </c>
      <c r="L61" s="38">
        <v>3560.5439999999981</v>
      </c>
      <c r="M61" s="38">
        <v>1660.8749999999995</v>
      </c>
      <c r="N61" s="39">
        <v>1608.9300000000012</v>
      </c>
      <c r="O61" s="40">
        <v>1871</v>
      </c>
      <c r="P61" s="38">
        <v>2821</v>
      </c>
      <c r="Q61" s="38">
        <v>2256</v>
      </c>
      <c r="R61" s="39">
        <v>2851</v>
      </c>
      <c r="S61" s="38">
        <v>2084</v>
      </c>
      <c r="T61" s="38">
        <v>2413</v>
      </c>
      <c r="U61" s="38">
        <v>2611</v>
      </c>
      <c r="V61" s="39">
        <v>1174</v>
      </c>
      <c r="W61" s="40">
        <v>617</v>
      </c>
      <c r="X61" s="38">
        <v>1407</v>
      </c>
      <c r="Y61" s="38">
        <v>2552</v>
      </c>
      <c r="Z61" s="39">
        <v>2888</v>
      </c>
      <c r="AA61" s="40">
        <v>-1799</v>
      </c>
      <c r="AB61" s="38">
        <v>2010</v>
      </c>
      <c r="AC61" s="38">
        <v>1418</v>
      </c>
      <c r="AD61" s="39">
        <v>1097</v>
      </c>
      <c r="AE61" s="38">
        <v>-2341</v>
      </c>
      <c r="AF61" s="38">
        <v>-3578</v>
      </c>
      <c r="AG61" s="38">
        <v>1147</v>
      </c>
      <c r="AH61" s="39">
        <v>193</v>
      </c>
      <c r="AI61" s="40">
        <v>443</v>
      </c>
      <c r="AJ61" s="38">
        <v>580</v>
      </c>
      <c r="AK61" s="38">
        <v>851</v>
      </c>
      <c r="AL61" s="39">
        <v>3082.1105900000111</v>
      </c>
      <c r="AM61" s="38">
        <v>779</v>
      </c>
      <c r="AN61" s="38">
        <v>4813</v>
      </c>
      <c r="AO61" s="38">
        <v>2965</v>
      </c>
      <c r="AP61" s="38">
        <v>11620.007460003637</v>
      </c>
      <c r="AQ61" s="17"/>
      <c r="AR61" s="40">
        <v>3642.1169999999988</v>
      </c>
      <c r="AS61" s="38">
        <v>5309.7113099999997</v>
      </c>
      <c r="AT61" s="38">
        <v>11083.437000000002</v>
      </c>
      <c r="AU61" s="38">
        <v>9799</v>
      </c>
      <c r="AV61" s="38">
        <v>8282</v>
      </c>
      <c r="AW61" s="38">
        <v>7464</v>
      </c>
      <c r="AX61" s="38">
        <v>2726</v>
      </c>
      <c r="AY61" s="38">
        <v>-4579</v>
      </c>
      <c r="AZ61" s="38">
        <v>4956.1105900000111</v>
      </c>
      <c r="BA61" s="38">
        <f t="shared" si="0"/>
        <v>20177.007460003639</v>
      </c>
    </row>
    <row r="62" spans="1:53" ht="14.25" customHeight="1" thickBot="1" x14ac:dyDescent="0.4">
      <c r="A62" s="74" t="s">
        <v>143</v>
      </c>
      <c r="B62" s="74" t="s">
        <v>144</v>
      </c>
      <c r="C62" s="75">
        <v>7.4515863092208895E-2</v>
      </c>
      <c r="D62" s="75">
        <v>0.12970204870941912</v>
      </c>
      <c r="E62" s="75">
        <v>0.144583868840862</v>
      </c>
      <c r="F62" s="76">
        <v>-3.8432793900834955E-2</v>
      </c>
      <c r="G62" s="77">
        <v>5.9206843504186072E-3</v>
      </c>
      <c r="H62" s="75">
        <v>0.15400670600272473</v>
      </c>
      <c r="I62" s="75">
        <v>9.8924905402372615E-2</v>
      </c>
      <c r="J62" s="76">
        <v>0.13112642622489823</v>
      </c>
      <c r="K62" s="75">
        <v>0.25524221432832817</v>
      </c>
      <c r="L62" s="75">
        <v>0.20090375951431591</v>
      </c>
      <c r="M62" s="75">
        <v>9.3197658155450891E-2</v>
      </c>
      <c r="N62" s="76">
        <v>8.5561781138757259E-2</v>
      </c>
      <c r="O62" s="77">
        <v>0.10138723312019074</v>
      </c>
      <c r="P62" s="75">
        <v>0.14801406159819508</v>
      </c>
      <c r="Q62" s="75">
        <v>0.12104303036806524</v>
      </c>
      <c r="R62" s="76">
        <v>0.14885396543622409</v>
      </c>
      <c r="S62" s="75">
        <v>0.10481842872950407</v>
      </c>
      <c r="T62" s="75">
        <v>0.11752958940139302</v>
      </c>
      <c r="U62" s="75">
        <v>0.13094282848545638</v>
      </c>
      <c r="V62" s="76">
        <v>4.8502375542243341E-2</v>
      </c>
      <c r="W62" s="77">
        <v>1.9269808551172742E-2</v>
      </c>
      <c r="X62" s="75">
        <v>4.2834962096995159E-2</v>
      </c>
      <c r="Y62" s="75">
        <v>7.6256499133448868E-2</v>
      </c>
      <c r="Z62" s="76">
        <v>7.895672143696858E-2</v>
      </c>
      <c r="AA62" s="77">
        <v>-5.5129933807305714E-2</v>
      </c>
      <c r="AB62" s="75">
        <v>5.8901098901098903E-2</v>
      </c>
      <c r="AC62" s="75">
        <v>3.9751065261269342E-2</v>
      </c>
      <c r="AD62" s="76">
        <v>2.7646169354838709E-2</v>
      </c>
      <c r="AE62" s="75">
        <v>-6.0742086144265697E-2</v>
      </c>
      <c r="AF62" s="75">
        <v>-8.4855096523265186E-2</v>
      </c>
      <c r="AG62" s="75">
        <v>2.4739021654732119E-2</v>
      </c>
      <c r="AH62" s="76">
        <v>4.0222032273293231E-3</v>
      </c>
      <c r="AI62" s="77">
        <v>9.1111019703015092E-3</v>
      </c>
      <c r="AJ62" s="75">
        <v>1.1702750146284377E-2</v>
      </c>
      <c r="AK62" s="75">
        <v>1.6128726569755322E-2</v>
      </c>
      <c r="AL62" s="76">
        <v>5.2197422855492621E-2</v>
      </c>
      <c r="AM62" s="75">
        <v>1.0999999999999999E-2</v>
      </c>
      <c r="AN62" s="75">
        <v>5.5E-2</v>
      </c>
      <c r="AO62" s="75">
        <v>3.2209088206752896E-2</v>
      </c>
      <c r="AP62" s="75">
        <v>0.1112137338531571</v>
      </c>
      <c r="AQ62" s="257"/>
      <c r="AR62" s="77">
        <v>7.8756136732089879E-2</v>
      </c>
      <c r="AS62" s="75">
        <v>0.1037136751180979</v>
      </c>
      <c r="AT62" s="75">
        <v>0.15608081555270276</v>
      </c>
      <c r="AU62" s="75">
        <v>0.13012588972697334</v>
      </c>
      <c r="AV62" s="75">
        <v>9.7944606069206935E-2</v>
      </c>
      <c r="AW62" s="75">
        <v>5.532618283435501E-2</v>
      </c>
      <c r="AX62" s="75">
        <v>1.9182458535349625E-2</v>
      </c>
      <c r="AY62" s="75">
        <v>-2.6143488592233293E-2</v>
      </c>
      <c r="AZ62" s="75">
        <v>2.360129316994402E-2</v>
      </c>
      <c r="BA62" s="75">
        <f>BA61/BA17</f>
        <v>5.7224148284400006E-2</v>
      </c>
    </row>
    <row r="63" spans="1:53" ht="14.25" customHeight="1" thickTop="1" x14ac:dyDescent="0.35">
      <c r="A63" s="78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1"/>
      <c r="AA63" s="80"/>
      <c r="AB63" s="80"/>
      <c r="AC63" s="80"/>
      <c r="AD63" s="80"/>
      <c r="AE63" s="80"/>
      <c r="AF63" s="80"/>
      <c r="AG63" s="82"/>
      <c r="AH63" s="82"/>
      <c r="AI63" s="82"/>
      <c r="AJ63" s="99"/>
      <c r="AK63" s="99"/>
      <c r="AL63" s="99"/>
      <c r="AM63" s="82"/>
      <c r="AN63" s="82"/>
      <c r="AO63" s="82"/>
      <c r="AP63" s="82"/>
      <c r="AQ63" s="17"/>
      <c r="AR63" s="84"/>
      <c r="AS63" s="82"/>
      <c r="AT63" s="85"/>
      <c r="AU63" s="82"/>
      <c r="AV63" s="82"/>
      <c r="AW63" s="86"/>
      <c r="AX63" s="86"/>
      <c r="AY63" s="86"/>
      <c r="AZ63" s="82"/>
      <c r="BA63" s="82"/>
    </row>
    <row r="64" spans="1:53" ht="14.25" customHeight="1" x14ac:dyDescent="0.35">
      <c r="A64" s="251" t="s">
        <v>462</v>
      </c>
      <c r="B64" s="252"/>
      <c r="C64" s="253"/>
      <c r="D64" s="253"/>
      <c r="E64" s="253"/>
      <c r="F64" s="254">
        <f>('SQIA3 (DFC_CashFlow)'!F6)*-1</f>
        <v>-180.09100000000001</v>
      </c>
      <c r="G64" s="255">
        <f>('SQIA3 (DFC_CashFlow)'!G6)*-1</f>
        <v>-179.67599999999999</v>
      </c>
      <c r="H64" s="253">
        <f>('SQIA3 (DFC_CashFlow)'!H6)*-1</f>
        <v>-190.05500000000001</v>
      </c>
      <c r="I64" s="253">
        <f>('SQIA3 (DFC_CashFlow)'!I6)*-1</f>
        <v>-221.84199999999998</v>
      </c>
      <c r="J64" s="254">
        <f>('SQIA3 (DFC_CashFlow)'!J6)*-1</f>
        <v>-222.226</v>
      </c>
      <c r="K64" s="253">
        <f>('SQIA3 (DFC_CashFlow)'!K6)*-1</f>
        <v>-290.995</v>
      </c>
      <c r="L64" s="253">
        <f>('SQIA3 (DFC_CashFlow)'!L6)*-1</f>
        <v>-287.08399999999995</v>
      </c>
      <c r="M64" s="253">
        <f>('SQIA3 (DFC_CashFlow)'!M6)*-1</f>
        <v>-708.29200000000014</v>
      </c>
      <c r="N64" s="254">
        <f>('SQIA3 (DFC_CashFlow)'!N6)*-1</f>
        <v>-1448.0740000000001</v>
      </c>
      <c r="O64" s="255">
        <f>('SQIA3 (DFC_CashFlow)'!O6)*-1</f>
        <v>-503</v>
      </c>
      <c r="P64" s="253">
        <f>('SQIA3 (DFC_CashFlow)'!P6)*-1</f>
        <v>-472</v>
      </c>
      <c r="Q64" s="253">
        <f>('SQIA3 (DFC_CashFlow)'!Q6)*-1</f>
        <v>-919</v>
      </c>
      <c r="R64" s="254">
        <f>('SQIA3 (DFC_CashFlow)'!R6)*-1</f>
        <v>-657</v>
      </c>
      <c r="S64" s="253">
        <f>('SQIA3 (DFC_CashFlow)'!S6)*-1</f>
        <v>-643</v>
      </c>
      <c r="T64" s="253">
        <f>('SQIA3 (DFC_CashFlow)'!T6)*-1</f>
        <v>-700</v>
      </c>
      <c r="U64" s="253">
        <f>('SQIA3 (DFC_CashFlow)'!U6)*-1</f>
        <v>-616</v>
      </c>
      <c r="V64" s="254">
        <f>('SQIA3 (DFC_CashFlow)'!V6)*-1</f>
        <v>-695</v>
      </c>
      <c r="W64" s="255">
        <f>('SQIA3 (DFC_CashFlow)'!W6)*-1</f>
        <v>-1752</v>
      </c>
      <c r="X64" s="253">
        <f>('SQIA3 (DFC_CashFlow)'!X6)*-1</f>
        <v>-1669</v>
      </c>
      <c r="Y64" s="253">
        <f>('SQIA3 (DFC_CashFlow)'!Y6)*-1</f>
        <v>-1684</v>
      </c>
      <c r="Z64" s="254">
        <f>('SQIA3 (DFC_CashFlow)'!Z6)*-1</f>
        <v>-1706</v>
      </c>
      <c r="AA64" s="255">
        <f>('SQIA3 (DFC_CashFlow)'!AA6)*-1</f>
        <v>-1718</v>
      </c>
      <c r="AB64" s="253">
        <f>('SQIA3 (DFC_CashFlow)'!AB6)*-1</f>
        <v>-1764</v>
      </c>
      <c r="AC64" s="253">
        <f>('SQIA3 (DFC_CashFlow)'!AC6)*-1</f>
        <v>-1818</v>
      </c>
      <c r="AD64" s="254">
        <f>('SQIA3 (DFC_CashFlow)'!AD6)*-1</f>
        <v>-1899</v>
      </c>
      <c r="AE64" s="253">
        <f>('SQIA3 (DFC_CashFlow)'!AE6)*-1</f>
        <v>-2837</v>
      </c>
      <c r="AF64" s="253">
        <f>('SQIA3 (DFC_CashFlow)'!AF6)*-1</f>
        <v>-3484</v>
      </c>
      <c r="AG64" s="253">
        <f>('SQIA3 (DFC_CashFlow)'!AG6)*-1</f>
        <v>-3677</v>
      </c>
      <c r="AH64" s="254">
        <f>('SQIA3 (DFC_CashFlow)'!AH6)*-1</f>
        <v>-5376</v>
      </c>
      <c r="AI64" s="255">
        <f>('SQIA3 (DFC_CashFlow)'!AI6)*-1</f>
        <v>-4596</v>
      </c>
      <c r="AJ64" s="253">
        <f>('SQIA3 (DFC_CashFlow)'!AJ6)*-1</f>
        <v>-5587</v>
      </c>
      <c r="AK64" s="253">
        <f>('SQIA3 (DFC_CashFlow)'!AK6)*-1</f>
        <v>-6253</v>
      </c>
      <c r="AL64" s="254">
        <f>('SQIA3 (DFC_CashFlow)'!AL6)*-1</f>
        <v>-6646</v>
      </c>
      <c r="AM64" s="253">
        <v>-7762</v>
      </c>
      <c r="AN64" s="253">
        <v>-11626</v>
      </c>
      <c r="AO64" s="253">
        <v>-12807.218949999997</v>
      </c>
      <c r="AP64" s="253">
        <v>-14666</v>
      </c>
      <c r="AQ64" s="17"/>
      <c r="AR64" s="256">
        <f>('SQIA3 (DFC_CashFlow)'!AQ6)*-1</f>
        <v>-788.84100000000001</v>
      </c>
      <c r="AS64" s="253">
        <f>('SQIA3 (DFC_CashFlow)'!AR6)*-1</f>
        <v>-813.79899999999998</v>
      </c>
      <c r="AT64" s="253">
        <f>('SQIA3 (DFC_CashFlow)'!AS6)*-1</f>
        <v>-2734.4450000000002</v>
      </c>
      <c r="AU64" s="253">
        <f>('SQIA3 (DFC_CashFlow)'!AT6)*-1</f>
        <v>-2551</v>
      </c>
      <c r="AV64" s="253">
        <f>('SQIA3 (DFC_CashFlow)'!AU6)*-1</f>
        <v>-2654</v>
      </c>
      <c r="AW64" s="253">
        <f>('SQIA3 (DFC_CashFlow)'!AV6)*-1</f>
        <v>-6811</v>
      </c>
      <c r="AX64" s="253">
        <f>('SQIA3 (DFC_CashFlow)'!AW6)*-1</f>
        <v>-7199</v>
      </c>
      <c r="AY64" s="253">
        <f>('SQIA3 (DFC_CashFlow)'!AX6)*-1</f>
        <v>-15374</v>
      </c>
      <c r="AZ64" s="253">
        <f>('SQIA3 (DFC_CashFlow)'!AY6)*-1</f>
        <v>-23082</v>
      </c>
      <c r="BA64" s="253">
        <f>SUM(AM64:AP64)</f>
        <v>-46861.218949999995</v>
      </c>
    </row>
    <row r="65" spans="1:55" ht="14.25" customHeight="1" x14ac:dyDescent="0.35">
      <c r="A65" s="87" t="s">
        <v>145</v>
      </c>
      <c r="B65" s="88" t="s">
        <v>146</v>
      </c>
      <c r="C65" s="89">
        <v>1471.8239999999998</v>
      </c>
      <c r="D65" s="90">
        <v>1744.957000000001</v>
      </c>
      <c r="E65" s="90">
        <v>2149.2239999999979</v>
      </c>
      <c r="F65" s="91">
        <v>1412.5910000000003</v>
      </c>
      <c r="G65" s="89">
        <v>345.50900000000013</v>
      </c>
      <c r="H65" s="90">
        <v>1123.4260000000002</v>
      </c>
      <c r="I65" s="90">
        <v>1490.8843099999995</v>
      </c>
      <c r="J65" s="91">
        <v>2194.9810000000002</v>
      </c>
      <c r="K65" s="89">
        <v>2286.6130000000012</v>
      </c>
      <c r="L65" s="90">
        <v>2574.0609999999979</v>
      </c>
      <c r="M65" s="90">
        <v>2746.0529999999999</v>
      </c>
      <c r="N65" s="91">
        <v>3328.3680000000013</v>
      </c>
      <c r="O65" s="89">
        <v>2078</v>
      </c>
      <c r="P65" s="90">
        <v>2108</v>
      </c>
      <c r="Q65" s="90">
        <v>2715</v>
      </c>
      <c r="R65" s="91">
        <v>2841</v>
      </c>
      <c r="S65" s="89">
        <v>2405</v>
      </c>
      <c r="T65" s="90">
        <v>2684</v>
      </c>
      <c r="U65" s="90">
        <v>2290</v>
      </c>
      <c r="V65" s="91">
        <v>2624</v>
      </c>
      <c r="W65" s="89">
        <v>2832</v>
      </c>
      <c r="X65" s="90">
        <v>3805</v>
      </c>
      <c r="Y65" s="90">
        <v>5908</v>
      </c>
      <c r="Z65" s="91">
        <v>5701</v>
      </c>
      <c r="AA65" s="89">
        <v>1268</v>
      </c>
      <c r="AB65" s="90">
        <v>4988</v>
      </c>
      <c r="AC65" s="90">
        <v>4840</v>
      </c>
      <c r="AD65" s="91">
        <v>4172</v>
      </c>
      <c r="AE65" s="90">
        <v>123</v>
      </c>
      <c r="AF65" s="90">
        <v>3332</v>
      </c>
      <c r="AG65" s="90">
        <v>5868</v>
      </c>
      <c r="AH65" s="91">
        <v>3776</v>
      </c>
      <c r="AI65" s="89">
        <v>3322</v>
      </c>
      <c r="AJ65" s="90">
        <v>7327</v>
      </c>
      <c r="AK65" s="90">
        <v>8790</v>
      </c>
      <c r="AL65" s="91">
        <v>10599.110590000011</v>
      </c>
      <c r="AM65" s="90">
        <f>AM33+AM43-AM64</f>
        <v>12422</v>
      </c>
      <c r="AN65" s="90">
        <f>AN33+AN43-AN64</f>
        <v>19706.699999999997</v>
      </c>
      <c r="AO65" s="90">
        <v>16461.218949999995</v>
      </c>
      <c r="AP65" s="90">
        <v>20593.107460003645</v>
      </c>
      <c r="AQ65" s="17"/>
      <c r="AR65" s="89">
        <v>6778.5959999999995</v>
      </c>
      <c r="AS65" s="90">
        <v>5154.8003099999996</v>
      </c>
      <c r="AT65" s="90">
        <v>10935.095000000001</v>
      </c>
      <c r="AU65" s="90">
        <v>9742</v>
      </c>
      <c r="AV65" s="90">
        <v>10003</v>
      </c>
      <c r="AW65" s="90">
        <v>18246</v>
      </c>
      <c r="AX65" s="90">
        <v>15268</v>
      </c>
      <c r="AY65" s="90">
        <v>13098.5</v>
      </c>
      <c r="AZ65" s="90">
        <v>30038.110590000011</v>
      </c>
      <c r="BA65" s="90">
        <f>SUM(AM65:AP65)</f>
        <v>69183.026410003629</v>
      </c>
    </row>
    <row r="66" spans="1:55" ht="14.25" customHeight="1" x14ac:dyDescent="0.35">
      <c r="A66" s="62" t="s">
        <v>147</v>
      </c>
      <c r="B66" s="62" t="s">
        <v>148</v>
      </c>
      <c r="C66" s="63">
        <v>0.13730819683356674</v>
      </c>
      <c r="D66" s="63">
        <v>0.14804594475196442</v>
      </c>
      <c r="E66" s="63">
        <v>0.1766239222153381</v>
      </c>
      <c r="F66" s="64">
        <v>0.1220758558586587</v>
      </c>
      <c r="G66" s="65">
        <v>3.5816957825205373E-2</v>
      </c>
      <c r="H66" s="63">
        <v>9.6228098314162833E-2</v>
      </c>
      <c r="I66" s="63">
        <v>0.10374923652103411</v>
      </c>
      <c r="J66" s="64">
        <v>0.14156916100358249</v>
      </c>
      <c r="K66" s="63">
        <v>0.13722738994160044</v>
      </c>
      <c r="L66" s="63">
        <v>0.14524143842041537</v>
      </c>
      <c r="M66" s="63">
        <v>0.15409089110905425</v>
      </c>
      <c r="N66" s="64">
        <v>0.17700030104805251</v>
      </c>
      <c r="O66" s="65">
        <v>0.11260431342798309</v>
      </c>
      <c r="P66" s="63">
        <v>0.11060391416128863</v>
      </c>
      <c r="Q66" s="63">
        <v>0.14567013628071682</v>
      </c>
      <c r="R66" s="64">
        <v>0.14833185401764737</v>
      </c>
      <c r="S66" s="63">
        <v>0.12096368574590081</v>
      </c>
      <c r="T66" s="63">
        <v>0.13072914129852417</v>
      </c>
      <c r="U66" s="63">
        <v>0.11484453360080241</v>
      </c>
      <c r="V66" s="64">
        <v>0.10840735385250981</v>
      </c>
      <c r="W66" s="65">
        <v>8.8447484306193203E-2</v>
      </c>
      <c r="X66" s="63">
        <v>0.1158401071635157</v>
      </c>
      <c r="Y66" s="63">
        <v>0.17653738122273352</v>
      </c>
      <c r="Z66" s="64">
        <v>0.15586297400005467</v>
      </c>
      <c r="AA66" s="65">
        <v>3.8857563128217698E-2</v>
      </c>
      <c r="AB66" s="63">
        <v>0.14616849816849817</v>
      </c>
      <c r="AC66" s="63">
        <v>0.13568064588472753</v>
      </c>
      <c r="AD66" s="64">
        <v>0.10514112903225807</v>
      </c>
      <c r="AE66" s="63">
        <v>3.1914893617021301E-3</v>
      </c>
      <c r="AF66" s="63">
        <v>7.9021012189916043E-2</v>
      </c>
      <c r="AG66" s="63">
        <v>0.12656371322577861</v>
      </c>
      <c r="AH66" s="64">
        <v>7.8539029305514804E-2</v>
      </c>
      <c r="AI66" s="65">
        <v>6.8322981366459631E-2</v>
      </c>
      <c r="AJ66" s="63">
        <v>0.14783801779625108</v>
      </c>
      <c r="AK66" s="63">
        <v>0.16659401474518129</v>
      </c>
      <c r="AL66" s="64">
        <v>0.17950240304594603</v>
      </c>
      <c r="AM66" s="63">
        <v>0.182</v>
      </c>
      <c r="AN66" s="63">
        <v>0.224</v>
      </c>
      <c r="AO66" s="63">
        <v>0.17881984929214911</v>
      </c>
      <c r="AP66" s="63">
        <v>0.19709422564050511</v>
      </c>
      <c r="AQ66" s="257"/>
      <c r="AR66" s="65">
        <v>0.1465784963601108</v>
      </c>
      <c r="AS66" s="63">
        <v>0.10068782527651401</v>
      </c>
      <c r="AT66" s="63">
        <v>0.15399181190331862</v>
      </c>
      <c r="AU66" s="63">
        <v>0.12936895782428556</v>
      </c>
      <c r="AV66" s="63">
        <v>0.11829749994086899</v>
      </c>
      <c r="AW66" s="63">
        <f>AW65/AW$17</f>
        <v>0.13524672186436784</v>
      </c>
      <c r="AX66" s="63">
        <f>AX65/AX$17</f>
        <v>0.10743865624274325</v>
      </c>
      <c r="AY66" s="63">
        <v>7.4783403034498513E-2</v>
      </c>
      <c r="AZ66" s="63">
        <v>0.14304326778668366</v>
      </c>
      <c r="BA66" s="63">
        <f>BA65/BA17</f>
        <v>0.19621045241209895</v>
      </c>
    </row>
    <row r="67" spans="1:55" ht="14.25" customHeight="1" x14ac:dyDescent="0.35">
      <c r="A67" s="78" t="s">
        <v>149</v>
      </c>
      <c r="B67" s="92" t="s">
        <v>150</v>
      </c>
      <c r="C67" s="27">
        <v>0</v>
      </c>
      <c r="D67" s="25">
        <v>0</v>
      </c>
      <c r="E67" s="25">
        <v>0</v>
      </c>
      <c r="F67" s="26">
        <v>0</v>
      </c>
      <c r="G67" s="27">
        <v>0</v>
      </c>
      <c r="H67" s="25">
        <v>0</v>
      </c>
      <c r="I67" s="25">
        <v>0</v>
      </c>
      <c r="J67" s="26">
        <v>0</v>
      </c>
      <c r="K67" s="27">
        <v>0</v>
      </c>
      <c r="L67" s="25">
        <v>0</v>
      </c>
      <c r="M67" s="25">
        <v>0</v>
      </c>
      <c r="N67" s="26">
        <v>0</v>
      </c>
      <c r="O67" s="27">
        <v>0</v>
      </c>
      <c r="P67" s="25">
        <v>0</v>
      </c>
      <c r="Q67" s="25">
        <v>0</v>
      </c>
      <c r="R67" s="26">
        <v>0</v>
      </c>
      <c r="S67" s="27">
        <v>0</v>
      </c>
      <c r="T67" s="25">
        <v>0</v>
      </c>
      <c r="U67" s="25">
        <v>0</v>
      </c>
      <c r="V67" s="26">
        <v>0</v>
      </c>
      <c r="W67" s="25">
        <v>768</v>
      </c>
      <c r="X67" s="25">
        <v>445</v>
      </c>
      <c r="Y67" s="25">
        <v>0</v>
      </c>
      <c r="Z67" s="26">
        <v>0</v>
      </c>
      <c r="AA67" s="27">
        <v>3247</v>
      </c>
      <c r="AB67" s="25">
        <v>0</v>
      </c>
      <c r="AC67" s="25">
        <v>0</v>
      </c>
      <c r="AD67" s="26">
        <v>635</v>
      </c>
      <c r="AE67" s="25">
        <v>2863</v>
      </c>
      <c r="AF67" s="25">
        <v>288</v>
      </c>
      <c r="AG67" s="25">
        <v>0</v>
      </c>
      <c r="AH67" s="26">
        <v>2383</v>
      </c>
      <c r="AI67" s="27">
        <v>32</v>
      </c>
      <c r="AJ67" s="25">
        <v>42</v>
      </c>
      <c r="AK67" s="25">
        <v>0</v>
      </c>
      <c r="AL67" s="26">
        <v>0</v>
      </c>
      <c r="AM67" s="25">
        <v>0</v>
      </c>
      <c r="AN67" s="25">
        <v>0</v>
      </c>
      <c r="AO67" s="25">
        <v>138.44346999999999</v>
      </c>
      <c r="AP67" s="25">
        <v>1223</v>
      </c>
      <c r="AQ67" s="17"/>
      <c r="AR67" s="27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1213</v>
      </c>
      <c r="AX67" s="25">
        <v>3882</v>
      </c>
      <c r="AY67" s="25">
        <v>5534</v>
      </c>
      <c r="AZ67" s="25">
        <v>74</v>
      </c>
      <c r="BA67" s="25">
        <f>SUM(AM67:AP67)</f>
        <v>1361.4434699999999</v>
      </c>
    </row>
    <row r="68" spans="1:55" ht="14.25" customHeight="1" x14ac:dyDescent="0.35">
      <c r="A68" s="93" t="s">
        <v>151</v>
      </c>
      <c r="B68" s="94" t="s">
        <v>152</v>
      </c>
      <c r="C68" s="22">
        <v>0</v>
      </c>
      <c r="D68" s="20">
        <v>0</v>
      </c>
      <c r="E68" s="20">
        <v>0</v>
      </c>
      <c r="F68" s="21">
        <v>0</v>
      </c>
      <c r="G68" s="22">
        <v>0</v>
      </c>
      <c r="H68" s="20">
        <v>0</v>
      </c>
      <c r="I68" s="20">
        <v>0</v>
      </c>
      <c r="J68" s="21">
        <v>0</v>
      </c>
      <c r="K68" s="22">
        <v>0</v>
      </c>
      <c r="L68" s="20">
        <v>0</v>
      </c>
      <c r="M68" s="20">
        <v>0</v>
      </c>
      <c r="N68" s="21">
        <v>0</v>
      </c>
      <c r="O68" s="22">
        <v>0</v>
      </c>
      <c r="P68" s="20">
        <v>0</v>
      </c>
      <c r="Q68" s="20">
        <v>0</v>
      </c>
      <c r="R68" s="21">
        <v>0</v>
      </c>
      <c r="S68" s="22">
        <v>0</v>
      </c>
      <c r="T68" s="20">
        <v>0</v>
      </c>
      <c r="U68" s="20">
        <v>0</v>
      </c>
      <c r="V68" s="21">
        <v>0</v>
      </c>
      <c r="W68" s="22">
        <v>0</v>
      </c>
      <c r="X68" s="20">
        <v>1545</v>
      </c>
      <c r="Y68" s="20">
        <v>74</v>
      </c>
      <c r="Z68" s="21">
        <v>0</v>
      </c>
      <c r="AA68" s="22">
        <v>0</v>
      </c>
      <c r="AB68" s="20">
        <v>0</v>
      </c>
      <c r="AC68" s="20">
        <v>0</v>
      </c>
      <c r="AD68" s="21">
        <v>76</v>
      </c>
      <c r="AE68" s="20">
        <v>601</v>
      </c>
      <c r="AF68" s="20">
        <v>1472</v>
      </c>
      <c r="AG68" s="20">
        <v>148</v>
      </c>
      <c r="AH68" s="21">
        <v>248</v>
      </c>
      <c r="AI68" s="22">
        <v>27</v>
      </c>
      <c r="AJ68" s="20">
        <v>0</v>
      </c>
      <c r="AK68" s="20">
        <v>8</v>
      </c>
      <c r="AL68" s="21">
        <v>22</v>
      </c>
      <c r="AM68" s="20">
        <v>0</v>
      </c>
      <c r="AN68" s="20">
        <v>0</v>
      </c>
      <c r="AO68" s="20">
        <v>0</v>
      </c>
      <c r="AP68" s="20">
        <v>0</v>
      </c>
      <c r="AQ68" s="17"/>
      <c r="AR68" s="22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1619</v>
      </c>
      <c r="AX68" s="20">
        <v>76</v>
      </c>
      <c r="AY68" s="20">
        <v>2469</v>
      </c>
      <c r="AZ68" s="20">
        <v>57</v>
      </c>
      <c r="BA68" s="20">
        <f>SUM(AM68:AP68)</f>
        <v>0</v>
      </c>
    </row>
    <row r="69" spans="1:55" ht="14.25" customHeight="1" x14ac:dyDescent="0.35">
      <c r="A69" s="95" t="s">
        <v>153</v>
      </c>
      <c r="B69" s="96" t="s">
        <v>154</v>
      </c>
      <c r="C69" s="40">
        <v>1471.8239999999998</v>
      </c>
      <c r="D69" s="38">
        <v>1744.957000000001</v>
      </c>
      <c r="E69" s="38">
        <v>2149.2239999999979</v>
      </c>
      <c r="F69" s="39">
        <v>1412.5910000000003</v>
      </c>
      <c r="G69" s="40">
        <v>345.50900000000013</v>
      </c>
      <c r="H69" s="38">
        <v>1123.4260000000002</v>
      </c>
      <c r="I69" s="38">
        <v>1490.8843099999995</v>
      </c>
      <c r="J69" s="39">
        <v>2194.9810000000002</v>
      </c>
      <c r="K69" s="40">
        <v>2286.6130000000012</v>
      </c>
      <c r="L69" s="38">
        <v>2574.0609999999979</v>
      </c>
      <c r="M69" s="38">
        <v>2746.0529999999999</v>
      </c>
      <c r="N69" s="39">
        <v>3328.3680000000013</v>
      </c>
      <c r="O69" s="40">
        <v>2078</v>
      </c>
      <c r="P69" s="38">
        <v>2108</v>
      </c>
      <c r="Q69" s="38">
        <v>2715</v>
      </c>
      <c r="R69" s="39">
        <v>2841</v>
      </c>
      <c r="S69" s="40">
        <v>2405</v>
      </c>
      <c r="T69" s="38">
        <v>2684</v>
      </c>
      <c r="U69" s="38">
        <v>2290</v>
      </c>
      <c r="V69" s="39">
        <v>2624</v>
      </c>
      <c r="W69" s="40">
        <v>3600</v>
      </c>
      <c r="X69" s="38">
        <v>5795</v>
      </c>
      <c r="Y69" s="38">
        <v>5982</v>
      </c>
      <c r="Z69" s="39">
        <v>5701</v>
      </c>
      <c r="AA69" s="40">
        <v>4515</v>
      </c>
      <c r="AB69" s="38">
        <v>4988</v>
      </c>
      <c r="AC69" s="38">
        <v>4840</v>
      </c>
      <c r="AD69" s="39">
        <v>4883</v>
      </c>
      <c r="AE69" s="38">
        <v>3587</v>
      </c>
      <c r="AF69" s="38">
        <v>5092</v>
      </c>
      <c r="AG69" s="38">
        <v>6016</v>
      </c>
      <c r="AH69" s="39">
        <v>6407</v>
      </c>
      <c r="AI69" s="40">
        <v>3381</v>
      </c>
      <c r="AJ69" s="38">
        <v>7369</v>
      </c>
      <c r="AK69" s="38">
        <v>8798</v>
      </c>
      <c r="AL69" s="39">
        <v>10621.110590000011</v>
      </c>
      <c r="AM69" s="38">
        <v>12422</v>
      </c>
      <c r="AN69" s="38">
        <v>19707</v>
      </c>
      <c r="AO69" s="38">
        <v>16599.662419999993</v>
      </c>
      <c r="AP69" s="38">
        <v>21816.107460003645</v>
      </c>
      <c r="AQ69" s="17"/>
      <c r="AR69" s="40">
        <v>6778.5959999999995</v>
      </c>
      <c r="AS69" s="38">
        <v>5154.8003100000005</v>
      </c>
      <c r="AT69" s="38">
        <v>10935.095000000001</v>
      </c>
      <c r="AU69" s="38">
        <v>9742</v>
      </c>
      <c r="AV69" s="38">
        <v>10003</v>
      </c>
      <c r="AW69" s="38">
        <v>21078</v>
      </c>
      <c r="AX69" s="38">
        <v>19226</v>
      </c>
      <c r="AY69" s="38">
        <v>21101.5</v>
      </c>
      <c r="AZ69" s="38">
        <v>30169.110590000011</v>
      </c>
      <c r="BA69" s="38">
        <f>SUM(AM69:AP69)</f>
        <v>70544.769880003645</v>
      </c>
      <c r="BC69" s="229"/>
    </row>
    <row r="70" spans="1:55" ht="14.25" customHeight="1" thickBot="1" x14ac:dyDescent="0.4">
      <c r="A70" s="97" t="s">
        <v>155</v>
      </c>
      <c r="B70" s="74" t="s">
        <v>156</v>
      </c>
      <c r="C70" s="75">
        <v>0.13730819683356674</v>
      </c>
      <c r="D70" s="75">
        <v>0.14804594475196442</v>
      </c>
      <c r="E70" s="75">
        <v>0.1766239222153381</v>
      </c>
      <c r="F70" s="76">
        <v>0.1220758558586587</v>
      </c>
      <c r="G70" s="77">
        <v>3.5816957825205373E-2</v>
      </c>
      <c r="H70" s="75">
        <v>9.6228098314162833E-2</v>
      </c>
      <c r="I70" s="75">
        <v>0.10374923652103411</v>
      </c>
      <c r="J70" s="76">
        <v>0.14156916100358249</v>
      </c>
      <c r="K70" s="75">
        <v>0.13722738994160044</v>
      </c>
      <c r="L70" s="75">
        <v>0.14524143842041537</v>
      </c>
      <c r="M70" s="75">
        <v>0.15409089110905425</v>
      </c>
      <c r="N70" s="76">
        <v>0.17700030104805251</v>
      </c>
      <c r="O70" s="77">
        <v>0.11260431342798309</v>
      </c>
      <c r="P70" s="75">
        <v>0.11060391416128863</v>
      </c>
      <c r="Q70" s="75">
        <v>0.14567013628071682</v>
      </c>
      <c r="R70" s="76">
        <v>0.14833185401764737</v>
      </c>
      <c r="S70" s="75">
        <v>0.12096368574590081</v>
      </c>
      <c r="T70" s="75">
        <v>0.13072914129852417</v>
      </c>
      <c r="U70" s="75">
        <v>0.11484453360080241</v>
      </c>
      <c r="V70" s="76">
        <v>0.10840735385250981</v>
      </c>
      <c r="W70" s="77">
        <v>0.11243324276211</v>
      </c>
      <c r="X70" s="75">
        <v>0.17642402654732547</v>
      </c>
      <c r="Y70" s="75">
        <v>0.17874858064901691</v>
      </c>
      <c r="Z70" s="76">
        <v>0.15586297400005467</v>
      </c>
      <c r="AA70" s="77">
        <v>0.1383611179210591</v>
      </c>
      <c r="AB70" s="75">
        <v>0.14616849816849817</v>
      </c>
      <c r="AC70" s="75">
        <v>0.13568064588472753</v>
      </c>
      <c r="AD70" s="76">
        <v>0.12305947580645162</v>
      </c>
      <c r="AE70" s="75">
        <v>9.3072132848988104E-2</v>
      </c>
      <c r="AF70" s="75">
        <v>0.12076080254233268</v>
      </c>
      <c r="AG70" s="75">
        <v>0.12975584505219567</v>
      </c>
      <c r="AH70" s="76">
        <v>0.13325679916644306</v>
      </c>
      <c r="AI70" s="77">
        <v>6.9536423841059597E-2</v>
      </c>
      <c r="AJ70" s="75">
        <v>0.14868545832408547</v>
      </c>
      <c r="AK70" s="75">
        <v>0.16674563614654209</v>
      </c>
      <c r="AL70" s="76">
        <v>0.17987498646542055</v>
      </c>
      <c r="AM70" s="75">
        <v>0.182</v>
      </c>
      <c r="AN70" s="75">
        <v>0.224</v>
      </c>
      <c r="AO70" s="75">
        <v>0.18032377439733591</v>
      </c>
      <c r="AP70" s="75">
        <v>0.20879941575940786</v>
      </c>
      <c r="AQ70" s="257"/>
      <c r="AR70" s="77">
        <v>0.1465784963601108</v>
      </c>
      <c r="AS70" s="75">
        <v>0.10068782527651403</v>
      </c>
      <c r="AT70" s="75">
        <v>0.15399181190331862</v>
      </c>
      <c r="AU70" s="75">
        <v>0.12936895782428556</v>
      </c>
      <c r="AV70" s="75">
        <v>0.11829749994086899</v>
      </c>
      <c r="AW70" s="75">
        <v>0.15623864975650253</v>
      </c>
      <c r="AX70" s="75">
        <v>0.13529051643456783</v>
      </c>
      <c r="AY70" s="75">
        <v>0.12047501463010805</v>
      </c>
      <c r="AZ70" s="75">
        <v>0.14366709757197962</v>
      </c>
      <c r="BA70" s="75">
        <f>BA69/BA24</f>
        <v>0.20007233211434988</v>
      </c>
    </row>
    <row r="71" spans="1:55" ht="14.25" customHeight="1" thickTop="1" x14ac:dyDescent="0.35">
      <c r="A71" s="82" t="s">
        <v>157</v>
      </c>
      <c r="B71" s="9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2"/>
      <c r="U71" s="82"/>
      <c r="V71" s="82"/>
      <c r="W71" s="82"/>
      <c r="X71" s="82"/>
      <c r="Y71" s="82"/>
      <c r="Z71" s="82"/>
      <c r="AA71" s="82"/>
      <c r="AB71" s="99"/>
      <c r="AC71" s="99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17"/>
      <c r="AR71" s="84"/>
      <c r="AS71" s="82"/>
      <c r="AT71" s="85"/>
      <c r="AU71" s="82"/>
      <c r="AV71" s="82"/>
      <c r="AW71" s="82"/>
      <c r="AX71" s="82"/>
      <c r="AY71" s="82"/>
      <c r="AZ71" s="82"/>
      <c r="BA71" s="82"/>
    </row>
    <row r="72" spans="1:55" ht="14.25" customHeight="1" x14ac:dyDescent="0.35">
      <c r="A72" s="82"/>
      <c r="B72" s="9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2"/>
      <c r="U72" s="82"/>
      <c r="V72" s="82"/>
      <c r="W72" s="82"/>
      <c r="X72" s="82"/>
      <c r="Y72" s="82"/>
      <c r="Z72" s="82"/>
      <c r="AA72" s="82"/>
      <c r="AB72" s="99"/>
      <c r="AC72" s="99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17"/>
      <c r="AR72" s="84"/>
      <c r="AS72" s="82"/>
      <c r="AT72" s="85"/>
      <c r="AU72" s="82"/>
      <c r="AV72" s="82"/>
      <c r="AW72" s="82"/>
      <c r="AX72" s="82"/>
      <c r="AY72" s="82"/>
      <c r="AZ72" s="82"/>
      <c r="BA72" s="82"/>
    </row>
    <row r="73" spans="1:55" ht="14.25" customHeight="1" x14ac:dyDescent="0.35">
      <c r="A73" s="231" t="s">
        <v>141</v>
      </c>
      <c r="B73" s="232" t="s">
        <v>142</v>
      </c>
      <c r="C73" s="89">
        <v>798.74499999999989</v>
      </c>
      <c r="D73" s="233">
        <v>1528.745000000001</v>
      </c>
      <c r="E73" s="233">
        <v>1759.3489999999979</v>
      </c>
      <c r="F73" s="91">
        <v>-444.72199999999964</v>
      </c>
      <c r="G73" s="89">
        <v>57.114000000000104</v>
      </c>
      <c r="H73" s="233">
        <v>1797.9690000000001</v>
      </c>
      <c r="I73" s="233">
        <v>1421.5583099999997</v>
      </c>
      <c r="J73" s="91">
        <v>2033.0699999999997</v>
      </c>
      <c r="K73" s="89">
        <v>4253.0880000000016</v>
      </c>
      <c r="L73" s="233">
        <v>3560.5439999999981</v>
      </c>
      <c r="M73" s="233">
        <v>1660.8749999999995</v>
      </c>
      <c r="N73" s="91">
        <v>1608.9300000000012</v>
      </c>
      <c r="O73" s="89">
        <v>1871</v>
      </c>
      <c r="P73" s="233">
        <v>2821</v>
      </c>
      <c r="Q73" s="233">
        <v>2256</v>
      </c>
      <c r="R73" s="91">
        <v>2851</v>
      </c>
      <c r="S73" s="89">
        <v>2084</v>
      </c>
      <c r="T73" s="233">
        <v>2413</v>
      </c>
      <c r="U73" s="233">
        <v>2611</v>
      </c>
      <c r="V73" s="91">
        <v>1174</v>
      </c>
      <c r="W73" s="89">
        <v>617</v>
      </c>
      <c r="X73" s="233">
        <v>1407</v>
      </c>
      <c r="Y73" s="233">
        <v>2552</v>
      </c>
      <c r="Z73" s="91">
        <v>2888</v>
      </c>
      <c r="AA73" s="89">
        <v>-1799</v>
      </c>
      <c r="AB73" s="233">
        <v>2010</v>
      </c>
      <c r="AC73" s="233">
        <v>1418</v>
      </c>
      <c r="AD73" s="91">
        <v>1097</v>
      </c>
      <c r="AE73" s="89">
        <v>-2341</v>
      </c>
      <c r="AF73" s="233">
        <v>-3578</v>
      </c>
      <c r="AG73" s="233">
        <v>1147</v>
      </c>
      <c r="AH73" s="91">
        <v>193.39999999999856</v>
      </c>
      <c r="AI73" s="89">
        <v>443</v>
      </c>
      <c r="AJ73" s="233">
        <v>580</v>
      </c>
      <c r="AK73" s="233">
        <v>851</v>
      </c>
      <c r="AL73" s="91">
        <v>3082.1105900000111</v>
      </c>
      <c r="AM73" s="233">
        <v>779</v>
      </c>
      <c r="AN73" s="233">
        <v>4813</v>
      </c>
      <c r="AO73" s="233">
        <v>2965</v>
      </c>
      <c r="AP73" s="234">
        <v>11620.007460003637</v>
      </c>
      <c r="AQ73" s="17"/>
      <c r="AR73" s="89">
        <v>3642.1169999999988</v>
      </c>
      <c r="AS73" s="233">
        <v>5309.7113099999997</v>
      </c>
      <c r="AT73" s="233">
        <v>11083.437000000002</v>
      </c>
      <c r="AU73" s="233">
        <v>9799</v>
      </c>
      <c r="AV73" s="233">
        <v>8282</v>
      </c>
      <c r="AW73" s="233">
        <v>7464</v>
      </c>
      <c r="AX73" s="233">
        <v>2726</v>
      </c>
      <c r="AY73" s="233">
        <v>-4579.1000000000013</v>
      </c>
      <c r="AZ73" s="233">
        <v>4956.1105900000111</v>
      </c>
      <c r="BA73" s="233">
        <f>SUM(AM73:AP73)</f>
        <v>20177.007460003639</v>
      </c>
    </row>
    <row r="74" spans="1:55" ht="14.25" customHeight="1" x14ac:dyDescent="0.35">
      <c r="A74" s="235" t="s">
        <v>458</v>
      </c>
      <c r="B74" s="94" t="s">
        <v>158</v>
      </c>
      <c r="C74" s="236">
        <v>0</v>
      </c>
      <c r="D74" s="20">
        <v>0</v>
      </c>
      <c r="E74" s="20">
        <v>0</v>
      </c>
      <c r="F74" s="237">
        <v>0</v>
      </c>
      <c r="G74" s="236">
        <v>0</v>
      </c>
      <c r="H74" s="20">
        <v>0</v>
      </c>
      <c r="I74" s="20">
        <v>0</v>
      </c>
      <c r="J74" s="237">
        <v>0</v>
      </c>
      <c r="K74" s="236">
        <v>0</v>
      </c>
      <c r="L74" s="20">
        <v>0</v>
      </c>
      <c r="M74" s="20">
        <v>0</v>
      </c>
      <c r="N74" s="237">
        <v>0</v>
      </c>
      <c r="O74" s="236">
        <v>0</v>
      </c>
      <c r="P74" s="20">
        <v>0</v>
      </c>
      <c r="Q74" s="20">
        <v>0</v>
      </c>
      <c r="R74" s="237">
        <v>0</v>
      </c>
      <c r="S74" s="236">
        <v>0</v>
      </c>
      <c r="T74" s="20">
        <v>0</v>
      </c>
      <c r="U74" s="20">
        <v>0</v>
      </c>
      <c r="V74" s="237">
        <v>0</v>
      </c>
      <c r="W74" s="236">
        <v>768</v>
      </c>
      <c r="X74" s="20">
        <v>1990</v>
      </c>
      <c r="Y74" s="20">
        <v>74</v>
      </c>
      <c r="Z74" s="237">
        <v>0</v>
      </c>
      <c r="AA74" s="236">
        <v>4609</v>
      </c>
      <c r="AB74" s="20">
        <v>0</v>
      </c>
      <c r="AC74" s="20">
        <v>0</v>
      </c>
      <c r="AD74" s="237">
        <v>711</v>
      </c>
      <c r="AE74" s="236">
        <v>3464</v>
      </c>
      <c r="AF74" s="20">
        <v>1760</v>
      </c>
      <c r="AG74" s="20">
        <v>148</v>
      </c>
      <c r="AH74" s="237">
        <v>2631</v>
      </c>
      <c r="AI74" s="236">
        <v>59</v>
      </c>
      <c r="AJ74" s="20">
        <v>42</v>
      </c>
      <c r="AK74" s="20">
        <v>8</v>
      </c>
      <c r="AL74" s="237">
        <v>22</v>
      </c>
      <c r="AM74" s="20">
        <v>0</v>
      </c>
      <c r="AN74" s="20">
        <v>0</v>
      </c>
      <c r="AO74" s="20">
        <v>138.44346999999999</v>
      </c>
      <c r="AP74" s="238">
        <v>1223</v>
      </c>
      <c r="AQ74" s="17"/>
      <c r="AR74" s="236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2832</v>
      </c>
      <c r="AX74" s="20">
        <v>5320</v>
      </c>
      <c r="AY74" s="20">
        <v>8003</v>
      </c>
      <c r="AZ74" s="20">
        <v>131</v>
      </c>
      <c r="BA74" s="20">
        <f>SUM(AM74:AP74)</f>
        <v>1361.4434699999999</v>
      </c>
    </row>
    <row r="75" spans="1:55" s="228" customFormat="1" ht="14.25" customHeight="1" x14ac:dyDescent="0.35">
      <c r="A75" s="239" t="s">
        <v>459</v>
      </c>
      <c r="B75" s="240" t="s">
        <v>159</v>
      </c>
      <c r="C75" s="241">
        <v>0</v>
      </c>
      <c r="D75" s="242">
        <v>0</v>
      </c>
      <c r="E75" s="242">
        <v>0</v>
      </c>
      <c r="F75" s="243">
        <v>0</v>
      </c>
      <c r="G75" s="241">
        <v>0</v>
      </c>
      <c r="H75" s="242">
        <v>0</v>
      </c>
      <c r="I75" s="242">
        <v>0</v>
      </c>
      <c r="J75" s="243">
        <v>0</v>
      </c>
      <c r="K75" s="241">
        <v>176.77100000000002</v>
      </c>
      <c r="L75" s="242">
        <v>176.77100000000002</v>
      </c>
      <c r="M75" s="242">
        <v>596.18200000000002</v>
      </c>
      <c r="N75" s="243">
        <v>1331.924</v>
      </c>
      <c r="O75" s="241">
        <v>338</v>
      </c>
      <c r="P75" s="242">
        <v>334</v>
      </c>
      <c r="Q75" s="242">
        <v>808</v>
      </c>
      <c r="R75" s="243">
        <v>2423</v>
      </c>
      <c r="S75" s="241">
        <v>527</v>
      </c>
      <c r="T75" s="242">
        <v>599</v>
      </c>
      <c r="U75" s="242">
        <v>542</v>
      </c>
      <c r="V75" s="243">
        <v>575</v>
      </c>
      <c r="W75" s="241">
        <v>1502</v>
      </c>
      <c r="X75" s="242">
        <v>1470</v>
      </c>
      <c r="Y75" s="242">
        <v>1470</v>
      </c>
      <c r="Z75" s="243">
        <v>1469</v>
      </c>
      <c r="AA75" s="241">
        <v>1470</v>
      </c>
      <c r="AB75" s="242">
        <v>1482</v>
      </c>
      <c r="AC75" s="242">
        <v>1488</v>
      </c>
      <c r="AD75" s="243">
        <v>1424</v>
      </c>
      <c r="AE75" s="241">
        <v>1497</v>
      </c>
      <c r="AF75" s="242">
        <v>1972</v>
      </c>
      <c r="AG75" s="242">
        <v>2217</v>
      </c>
      <c r="AH75" s="243">
        <v>3670</v>
      </c>
      <c r="AI75" s="241">
        <v>2866</v>
      </c>
      <c r="AJ75" s="242">
        <v>2066</v>
      </c>
      <c r="AK75" s="242">
        <v>2378</v>
      </c>
      <c r="AL75" s="243">
        <v>2361</v>
      </c>
      <c r="AM75" s="242">
        <v>3259</v>
      </c>
      <c r="AN75" s="242">
        <v>5751</v>
      </c>
      <c r="AO75" s="242">
        <v>6007</v>
      </c>
      <c r="AP75" s="244">
        <v>2835</v>
      </c>
      <c r="AQ75" s="17"/>
      <c r="AR75" s="241">
        <v>0</v>
      </c>
      <c r="AS75" s="242">
        <v>0</v>
      </c>
      <c r="AT75" s="242">
        <v>2281.6480000000001</v>
      </c>
      <c r="AU75" s="242">
        <v>3903</v>
      </c>
      <c r="AV75" s="242">
        <v>2243</v>
      </c>
      <c r="AW75" s="242">
        <v>5911</v>
      </c>
      <c r="AX75" s="242">
        <v>5864</v>
      </c>
      <c r="AY75" s="242">
        <v>9356</v>
      </c>
      <c r="AZ75" s="242">
        <v>9671</v>
      </c>
      <c r="BA75" s="242">
        <f>SUM(AM75:AP75)</f>
        <v>17852</v>
      </c>
    </row>
    <row r="76" spans="1:55" ht="14.25" customHeight="1" x14ac:dyDescent="0.35">
      <c r="A76" s="235" t="s">
        <v>460</v>
      </c>
      <c r="B76" s="94" t="s">
        <v>160</v>
      </c>
      <c r="C76" s="236">
        <v>0</v>
      </c>
      <c r="D76" s="20">
        <v>0</v>
      </c>
      <c r="E76" s="20">
        <v>0</v>
      </c>
      <c r="F76" s="237">
        <v>0</v>
      </c>
      <c r="G76" s="236">
        <v>0</v>
      </c>
      <c r="H76" s="20">
        <v>0</v>
      </c>
      <c r="I76" s="20">
        <v>0</v>
      </c>
      <c r="J76" s="237">
        <v>0</v>
      </c>
      <c r="K76" s="236">
        <v>0</v>
      </c>
      <c r="L76" s="20">
        <v>0</v>
      </c>
      <c r="M76" s="20">
        <v>0</v>
      </c>
      <c r="N76" s="237">
        <v>0</v>
      </c>
      <c r="O76" s="236">
        <v>0</v>
      </c>
      <c r="P76" s="20">
        <v>0</v>
      </c>
      <c r="Q76" s="20">
        <v>0</v>
      </c>
      <c r="R76" s="237">
        <v>0</v>
      </c>
      <c r="S76" s="236">
        <v>0</v>
      </c>
      <c r="T76" s="20">
        <v>0</v>
      </c>
      <c r="U76" s="20">
        <v>0</v>
      </c>
      <c r="V76" s="237">
        <v>0</v>
      </c>
      <c r="W76" s="236">
        <v>0</v>
      </c>
      <c r="X76" s="20">
        <v>0</v>
      </c>
      <c r="Y76" s="20">
        <v>0</v>
      </c>
      <c r="Z76" s="237">
        <v>0</v>
      </c>
      <c r="AA76" s="236">
        <v>0</v>
      </c>
      <c r="AB76" s="20">
        <v>0</v>
      </c>
      <c r="AC76" s="20">
        <v>0</v>
      </c>
      <c r="AD76" s="237">
        <v>0</v>
      </c>
      <c r="AE76" s="236">
        <v>0</v>
      </c>
      <c r="AF76" s="20">
        <v>0</v>
      </c>
      <c r="AG76" s="20">
        <v>0</v>
      </c>
      <c r="AH76" s="237">
        <v>0</v>
      </c>
      <c r="AI76" s="236">
        <v>1627</v>
      </c>
      <c r="AJ76" s="20">
        <v>1436</v>
      </c>
      <c r="AK76" s="20">
        <v>1393</v>
      </c>
      <c r="AL76" s="237">
        <v>1393</v>
      </c>
      <c r="AM76" s="20">
        <v>1496</v>
      </c>
      <c r="AN76" s="20">
        <v>2017</v>
      </c>
      <c r="AO76" s="20">
        <v>2017</v>
      </c>
      <c r="AP76" s="238">
        <v>2163.7600000000002</v>
      </c>
      <c r="AQ76" s="17"/>
      <c r="AR76" s="236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5849</v>
      </c>
      <c r="BA76" s="20">
        <f>SUM(AM76:AP76)</f>
        <v>7693.76</v>
      </c>
    </row>
    <row r="77" spans="1:55" s="228" customFormat="1" ht="14.25" customHeight="1" thickBot="1" x14ac:dyDescent="0.4">
      <c r="A77" s="245" t="s">
        <v>461</v>
      </c>
      <c r="B77" s="246" t="s">
        <v>161</v>
      </c>
      <c r="C77" s="247">
        <v>798.74499999999989</v>
      </c>
      <c r="D77" s="248">
        <v>1528.745000000001</v>
      </c>
      <c r="E77" s="248">
        <v>1759.3489999999979</v>
      </c>
      <c r="F77" s="249">
        <v>-444.72199999999964</v>
      </c>
      <c r="G77" s="247">
        <v>57.114000000000104</v>
      </c>
      <c r="H77" s="248">
        <v>1797.9690000000001</v>
      </c>
      <c r="I77" s="248">
        <v>1421.5583099999997</v>
      </c>
      <c r="J77" s="249">
        <v>2033.0699999999997</v>
      </c>
      <c r="K77" s="247">
        <v>4429.8590000000013</v>
      </c>
      <c r="L77" s="248">
        <v>3737.3149999999982</v>
      </c>
      <c r="M77" s="248">
        <v>2257.0569999999998</v>
      </c>
      <c r="N77" s="249">
        <v>2940.8540000000012</v>
      </c>
      <c r="O77" s="247">
        <v>2209</v>
      </c>
      <c r="P77" s="248">
        <v>3155</v>
      </c>
      <c r="Q77" s="248">
        <v>3064</v>
      </c>
      <c r="R77" s="249">
        <v>5274</v>
      </c>
      <c r="S77" s="247">
        <v>2611</v>
      </c>
      <c r="T77" s="248">
        <v>3012</v>
      </c>
      <c r="U77" s="248">
        <v>3153</v>
      </c>
      <c r="V77" s="249">
        <v>1749</v>
      </c>
      <c r="W77" s="247">
        <v>2887</v>
      </c>
      <c r="X77" s="248">
        <v>4867</v>
      </c>
      <c r="Y77" s="248">
        <v>4096</v>
      </c>
      <c r="Z77" s="249">
        <v>4357</v>
      </c>
      <c r="AA77" s="247">
        <v>4280</v>
      </c>
      <c r="AB77" s="248">
        <v>3492</v>
      </c>
      <c r="AC77" s="248">
        <v>2906</v>
      </c>
      <c r="AD77" s="249">
        <v>3232</v>
      </c>
      <c r="AE77" s="247">
        <v>2620</v>
      </c>
      <c r="AF77" s="248">
        <v>154</v>
      </c>
      <c r="AG77" s="248">
        <v>3512</v>
      </c>
      <c r="AH77" s="249">
        <v>6494.3999999999987</v>
      </c>
      <c r="AI77" s="247">
        <v>4995</v>
      </c>
      <c r="AJ77" s="248">
        <v>4124</v>
      </c>
      <c r="AK77" s="248">
        <v>4630</v>
      </c>
      <c r="AL77" s="249">
        <v>6858.1105900000111</v>
      </c>
      <c r="AM77" s="248">
        <v>5534</v>
      </c>
      <c r="AN77" s="248">
        <v>12581</v>
      </c>
      <c r="AO77" s="248">
        <f>SUM(AO73:AO76)</f>
        <v>11127.44347</v>
      </c>
      <c r="AP77" s="250">
        <v>17841.767460003637</v>
      </c>
      <c r="AQ77" s="17"/>
      <c r="AR77" s="247">
        <v>3642.1169999999988</v>
      </c>
      <c r="AS77" s="248">
        <v>5309.7113099999997</v>
      </c>
      <c r="AT77" s="248">
        <v>13365.085000000003</v>
      </c>
      <c r="AU77" s="248">
        <v>13702</v>
      </c>
      <c r="AV77" s="248">
        <v>10525</v>
      </c>
      <c r="AW77" s="248">
        <v>16207</v>
      </c>
      <c r="AX77" s="248">
        <v>13910</v>
      </c>
      <c r="AY77" s="248">
        <v>12779.899999999998</v>
      </c>
      <c r="AZ77" s="248">
        <v>20607.110590000011</v>
      </c>
      <c r="BA77" s="248">
        <f>SUM(BA73:BA76)</f>
        <v>47084.210930003639</v>
      </c>
    </row>
    <row r="78" spans="1:55" ht="14.25" customHeight="1" thickTop="1" x14ac:dyDescent="0.35">
      <c r="AQ78" s="100"/>
      <c r="AR78" s="101"/>
    </row>
    <row r="79" spans="1:55" ht="14.25" customHeight="1" x14ac:dyDescent="0.35">
      <c r="AQ79" s="100"/>
      <c r="AR79" s="101"/>
    </row>
    <row r="80" spans="1:55" ht="14.25" customHeight="1" x14ac:dyDescent="0.35">
      <c r="AQ80" s="100"/>
      <c r="AR80" s="101"/>
    </row>
    <row r="81" spans="43:44" ht="14.25" customHeight="1" x14ac:dyDescent="0.35">
      <c r="AQ81" s="100"/>
      <c r="AR81" s="101"/>
    </row>
    <row r="82" spans="43:44" ht="14.25" customHeight="1" x14ac:dyDescent="0.35">
      <c r="AQ82" s="100"/>
      <c r="AR82" s="101"/>
    </row>
    <row r="83" spans="43:44" ht="14.25" customHeight="1" x14ac:dyDescent="0.35">
      <c r="AQ83" s="100"/>
      <c r="AR83" s="101"/>
    </row>
    <row r="84" spans="43:44" ht="14.25" customHeight="1" x14ac:dyDescent="0.35">
      <c r="AQ84" s="100"/>
      <c r="AR84" s="101"/>
    </row>
    <row r="85" spans="43:44" ht="14.25" customHeight="1" x14ac:dyDescent="0.35">
      <c r="AQ85" s="100"/>
      <c r="AR85" s="101"/>
    </row>
    <row r="86" spans="43:44" ht="14.25" customHeight="1" x14ac:dyDescent="0.35">
      <c r="AQ86" s="100"/>
      <c r="AR86" s="101"/>
    </row>
    <row r="87" spans="43:44" ht="14.25" customHeight="1" x14ac:dyDescent="0.35">
      <c r="AQ87" s="100"/>
      <c r="AR87" s="101"/>
    </row>
    <row r="88" spans="43:44" ht="14.25" customHeight="1" x14ac:dyDescent="0.35">
      <c r="AQ88" s="100"/>
      <c r="AR88" s="101"/>
    </row>
    <row r="89" spans="43:44" ht="14.25" customHeight="1" x14ac:dyDescent="0.35">
      <c r="AQ89" s="100"/>
      <c r="AR89" s="101"/>
    </row>
    <row r="90" spans="43:44" ht="14.25" customHeight="1" x14ac:dyDescent="0.35">
      <c r="AQ90" s="100"/>
      <c r="AR90" s="101"/>
    </row>
    <row r="91" spans="43:44" ht="14.25" customHeight="1" x14ac:dyDescent="0.35">
      <c r="AQ91" s="100"/>
      <c r="AR91" s="101"/>
    </row>
    <row r="92" spans="43:44" ht="14.25" customHeight="1" x14ac:dyDescent="0.35">
      <c r="AQ92" s="100"/>
      <c r="AR92" s="101"/>
    </row>
    <row r="93" spans="43:44" ht="14.25" customHeight="1" x14ac:dyDescent="0.35">
      <c r="AQ93" s="100"/>
      <c r="AR93" s="101"/>
    </row>
    <row r="94" spans="43:44" ht="14.25" customHeight="1" x14ac:dyDescent="0.35">
      <c r="AQ94" s="100"/>
      <c r="AR94" s="101"/>
    </row>
    <row r="95" spans="43:44" ht="14.25" customHeight="1" x14ac:dyDescent="0.35">
      <c r="AQ95" s="100"/>
      <c r="AR95" s="101"/>
    </row>
    <row r="96" spans="43:44" ht="14.25" customHeight="1" x14ac:dyDescent="0.35">
      <c r="AQ96" s="100"/>
      <c r="AR96" s="101"/>
    </row>
    <row r="97" spans="43:44" ht="14.25" customHeight="1" x14ac:dyDescent="0.35">
      <c r="AQ97" s="100"/>
      <c r="AR97" s="101"/>
    </row>
    <row r="98" spans="43:44" ht="14.25" customHeight="1" x14ac:dyDescent="0.35">
      <c r="AQ98" s="100"/>
      <c r="AR98" s="101"/>
    </row>
    <row r="99" spans="43:44" ht="14.25" customHeight="1" x14ac:dyDescent="0.35">
      <c r="AQ99" s="100"/>
      <c r="AR99" s="101"/>
    </row>
    <row r="100" spans="43:44" ht="14.25" customHeight="1" x14ac:dyDescent="0.35">
      <c r="AQ100" s="100"/>
      <c r="AR100" s="101"/>
    </row>
    <row r="101" spans="43:44" ht="14.25" customHeight="1" x14ac:dyDescent="0.35">
      <c r="AQ101" s="100"/>
      <c r="AR101" s="101"/>
    </row>
    <row r="102" spans="43:44" ht="14.25" customHeight="1" x14ac:dyDescent="0.35">
      <c r="AQ102" s="100"/>
      <c r="AR102" s="101"/>
    </row>
    <row r="103" spans="43:44" ht="14.25" customHeight="1" x14ac:dyDescent="0.35">
      <c r="AQ103" s="100"/>
      <c r="AR103" s="101"/>
    </row>
    <row r="104" spans="43:44" ht="14.25" customHeight="1" x14ac:dyDescent="0.35">
      <c r="AQ104" s="100"/>
      <c r="AR104" s="101"/>
    </row>
    <row r="105" spans="43:44" ht="14.25" customHeight="1" x14ac:dyDescent="0.35">
      <c r="AQ105" s="100"/>
      <c r="AR105" s="101"/>
    </row>
    <row r="106" spans="43:44" ht="14.25" customHeight="1" x14ac:dyDescent="0.35">
      <c r="AQ106" s="100"/>
      <c r="AR106" s="101"/>
    </row>
    <row r="107" spans="43:44" ht="14.25" customHeight="1" x14ac:dyDescent="0.35">
      <c r="AQ107" s="100"/>
      <c r="AR107" s="101"/>
    </row>
    <row r="108" spans="43:44" ht="14.25" customHeight="1" x14ac:dyDescent="0.35">
      <c r="AQ108" s="100"/>
      <c r="AR108" s="101"/>
    </row>
    <row r="109" spans="43:44" ht="14.25" customHeight="1" x14ac:dyDescent="0.35">
      <c r="AQ109" s="100"/>
      <c r="AR109" s="101"/>
    </row>
    <row r="110" spans="43:44" ht="14.25" customHeight="1" x14ac:dyDescent="0.35">
      <c r="AQ110" s="100"/>
      <c r="AR110" s="101"/>
    </row>
    <row r="111" spans="43:44" ht="14.25" customHeight="1" x14ac:dyDescent="0.35">
      <c r="AQ111" s="100"/>
      <c r="AR111" s="101"/>
    </row>
    <row r="112" spans="43:44" ht="14.25" customHeight="1" x14ac:dyDescent="0.35">
      <c r="AQ112" s="100"/>
      <c r="AR112" s="101"/>
    </row>
    <row r="113" spans="43:44" ht="14.25" customHeight="1" x14ac:dyDescent="0.35">
      <c r="AQ113" s="100"/>
      <c r="AR113" s="101"/>
    </row>
    <row r="114" spans="43:44" ht="14.25" customHeight="1" x14ac:dyDescent="0.35">
      <c r="AQ114" s="100"/>
      <c r="AR114" s="101"/>
    </row>
    <row r="115" spans="43:44" ht="14.25" customHeight="1" x14ac:dyDescent="0.35">
      <c r="AQ115" s="100"/>
      <c r="AR115" s="101"/>
    </row>
    <row r="116" spans="43:44" ht="14.25" customHeight="1" x14ac:dyDescent="0.35">
      <c r="AQ116" s="100"/>
      <c r="AR116" s="101"/>
    </row>
    <row r="117" spans="43:44" ht="14.25" customHeight="1" x14ac:dyDescent="0.35">
      <c r="AQ117" s="100"/>
      <c r="AR117" s="101"/>
    </row>
    <row r="118" spans="43:44" ht="14.25" customHeight="1" x14ac:dyDescent="0.35">
      <c r="AQ118" s="100"/>
      <c r="AR118" s="101"/>
    </row>
    <row r="119" spans="43:44" ht="14.25" customHeight="1" x14ac:dyDescent="0.35">
      <c r="AQ119" s="100"/>
      <c r="AR119" s="101"/>
    </row>
    <row r="120" spans="43:44" ht="14.25" customHeight="1" x14ac:dyDescent="0.35">
      <c r="AQ120" s="100"/>
      <c r="AR120" s="101"/>
    </row>
    <row r="121" spans="43:44" ht="14.25" customHeight="1" x14ac:dyDescent="0.35">
      <c r="AQ121" s="100"/>
      <c r="AR121" s="101"/>
    </row>
    <row r="122" spans="43:44" ht="14.25" customHeight="1" x14ac:dyDescent="0.35">
      <c r="AQ122" s="100"/>
      <c r="AR122" s="101"/>
    </row>
    <row r="123" spans="43:44" ht="14.25" customHeight="1" x14ac:dyDescent="0.35">
      <c r="AQ123" s="100"/>
      <c r="AR123" s="101"/>
    </row>
    <row r="124" spans="43:44" ht="14.25" customHeight="1" x14ac:dyDescent="0.35">
      <c r="AQ124" s="100"/>
      <c r="AR124" s="101"/>
    </row>
    <row r="125" spans="43:44" ht="14.25" customHeight="1" x14ac:dyDescent="0.35">
      <c r="AQ125" s="100"/>
      <c r="AR125" s="101"/>
    </row>
    <row r="126" spans="43:44" ht="14.25" customHeight="1" x14ac:dyDescent="0.35">
      <c r="AQ126" s="100"/>
      <c r="AR126" s="101"/>
    </row>
    <row r="127" spans="43:44" ht="14.25" customHeight="1" x14ac:dyDescent="0.35">
      <c r="AQ127" s="100"/>
      <c r="AR127" s="101"/>
    </row>
    <row r="128" spans="43:44" ht="14.25" customHeight="1" x14ac:dyDescent="0.35">
      <c r="AQ128" s="100"/>
      <c r="AR128" s="101"/>
    </row>
    <row r="129" spans="43:44" ht="14.25" customHeight="1" x14ac:dyDescent="0.35">
      <c r="AQ129" s="100"/>
      <c r="AR129" s="101"/>
    </row>
    <row r="130" spans="43:44" ht="14.25" customHeight="1" x14ac:dyDescent="0.35">
      <c r="AQ130" s="100"/>
      <c r="AR130" s="101"/>
    </row>
    <row r="131" spans="43:44" ht="14.25" customHeight="1" x14ac:dyDescent="0.35">
      <c r="AQ131" s="100"/>
      <c r="AR131" s="101"/>
    </row>
    <row r="132" spans="43:44" ht="14.25" customHeight="1" x14ac:dyDescent="0.35">
      <c r="AQ132" s="100"/>
      <c r="AR132" s="101"/>
    </row>
    <row r="133" spans="43:44" ht="14.25" customHeight="1" x14ac:dyDescent="0.35">
      <c r="AQ133" s="100"/>
      <c r="AR133" s="101"/>
    </row>
    <row r="134" spans="43:44" ht="14.25" customHeight="1" x14ac:dyDescent="0.35">
      <c r="AQ134" s="100"/>
      <c r="AR134" s="101"/>
    </row>
    <row r="135" spans="43:44" ht="14.25" customHeight="1" x14ac:dyDescent="0.35">
      <c r="AQ135" s="100"/>
      <c r="AR135" s="101"/>
    </row>
    <row r="136" spans="43:44" ht="14.25" customHeight="1" x14ac:dyDescent="0.35">
      <c r="AQ136" s="100"/>
      <c r="AR136" s="101"/>
    </row>
    <row r="137" spans="43:44" ht="14.25" customHeight="1" x14ac:dyDescent="0.35">
      <c r="AQ137" s="100"/>
      <c r="AR137" s="101"/>
    </row>
    <row r="138" spans="43:44" ht="14.25" customHeight="1" x14ac:dyDescent="0.35">
      <c r="AQ138" s="100"/>
      <c r="AR138" s="101"/>
    </row>
    <row r="139" spans="43:44" ht="14.25" customHeight="1" x14ac:dyDescent="0.35">
      <c r="AQ139" s="100"/>
      <c r="AR139" s="101"/>
    </row>
    <row r="140" spans="43:44" ht="14.25" customHeight="1" x14ac:dyDescent="0.35">
      <c r="AQ140" s="100"/>
      <c r="AR140" s="101"/>
    </row>
    <row r="141" spans="43:44" ht="14.25" customHeight="1" x14ac:dyDescent="0.35">
      <c r="AQ141" s="100"/>
      <c r="AR141" s="101"/>
    </row>
    <row r="142" spans="43:44" ht="14.25" customHeight="1" x14ac:dyDescent="0.35">
      <c r="AQ142" s="100"/>
      <c r="AR142" s="101"/>
    </row>
    <row r="143" spans="43:44" ht="14.25" customHeight="1" x14ac:dyDescent="0.35">
      <c r="AQ143" s="100"/>
      <c r="AR143" s="101"/>
    </row>
    <row r="144" spans="43:44" ht="14.25" customHeight="1" x14ac:dyDescent="0.35">
      <c r="AQ144" s="100"/>
      <c r="AR144" s="101"/>
    </row>
    <row r="145" spans="43:44" ht="14.25" customHeight="1" x14ac:dyDescent="0.35">
      <c r="AQ145" s="100"/>
      <c r="AR145" s="101"/>
    </row>
    <row r="146" spans="43:44" ht="14.25" customHeight="1" x14ac:dyDescent="0.35">
      <c r="AQ146" s="100"/>
      <c r="AR146" s="101"/>
    </row>
    <row r="147" spans="43:44" ht="14.25" customHeight="1" x14ac:dyDescent="0.35">
      <c r="AQ147" s="100"/>
      <c r="AR147" s="101"/>
    </row>
    <row r="148" spans="43:44" ht="14.25" customHeight="1" x14ac:dyDescent="0.35">
      <c r="AQ148" s="100"/>
      <c r="AR148" s="101"/>
    </row>
    <row r="149" spans="43:44" ht="14.25" customHeight="1" x14ac:dyDescent="0.35">
      <c r="AQ149" s="100"/>
      <c r="AR149" s="101"/>
    </row>
    <row r="150" spans="43:44" ht="14.25" customHeight="1" x14ac:dyDescent="0.35">
      <c r="AQ150" s="100"/>
      <c r="AR150" s="101"/>
    </row>
    <row r="151" spans="43:44" ht="14.25" customHeight="1" x14ac:dyDescent="0.35">
      <c r="AQ151" s="100"/>
      <c r="AR151" s="101"/>
    </row>
    <row r="152" spans="43:44" ht="14.25" customHeight="1" x14ac:dyDescent="0.35">
      <c r="AQ152" s="100"/>
      <c r="AR152" s="101"/>
    </row>
    <row r="153" spans="43:44" ht="14.25" customHeight="1" x14ac:dyDescent="0.35">
      <c r="AQ153" s="100"/>
      <c r="AR153" s="101"/>
    </row>
    <row r="154" spans="43:44" ht="14.25" customHeight="1" x14ac:dyDescent="0.35">
      <c r="AQ154" s="100"/>
      <c r="AR154" s="101"/>
    </row>
    <row r="155" spans="43:44" ht="14.25" customHeight="1" x14ac:dyDescent="0.35">
      <c r="AQ155" s="100"/>
      <c r="AR155" s="101"/>
    </row>
    <row r="156" spans="43:44" ht="14.25" customHeight="1" x14ac:dyDescent="0.35">
      <c r="AQ156" s="100"/>
      <c r="AR156" s="101"/>
    </row>
    <row r="157" spans="43:44" ht="14.25" customHeight="1" x14ac:dyDescent="0.35">
      <c r="AQ157" s="100"/>
      <c r="AR157" s="101"/>
    </row>
    <row r="158" spans="43:44" ht="14.25" customHeight="1" x14ac:dyDescent="0.35">
      <c r="AQ158" s="100"/>
      <c r="AR158" s="101"/>
    </row>
    <row r="159" spans="43:44" ht="14.25" customHeight="1" x14ac:dyDescent="0.35">
      <c r="AQ159" s="100"/>
      <c r="AR159" s="101"/>
    </row>
    <row r="160" spans="43:44" ht="14.25" customHeight="1" x14ac:dyDescent="0.35">
      <c r="AQ160" s="100"/>
      <c r="AR160" s="101"/>
    </row>
    <row r="161" spans="43:44" ht="14.25" customHeight="1" x14ac:dyDescent="0.35">
      <c r="AQ161" s="100"/>
      <c r="AR161" s="101"/>
    </row>
    <row r="162" spans="43:44" ht="14.25" customHeight="1" x14ac:dyDescent="0.35">
      <c r="AQ162" s="100"/>
      <c r="AR162" s="101"/>
    </row>
    <row r="163" spans="43:44" ht="14.25" customHeight="1" x14ac:dyDescent="0.35">
      <c r="AQ163" s="100"/>
      <c r="AR163" s="101"/>
    </row>
    <row r="164" spans="43:44" ht="14.25" customHeight="1" x14ac:dyDescent="0.35">
      <c r="AQ164" s="100"/>
      <c r="AR164" s="101"/>
    </row>
    <row r="165" spans="43:44" ht="14.25" customHeight="1" x14ac:dyDescent="0.35">
      <c r="AQ165" s="100"/>
      <c r="AR165" s="101"/>
    </row>
    <row r="166" spans="43:44" ht="14.25" customHeight="1" x14ac:dyDescent="0.35">
      <c r="AQ166" s="100"/>
      <c r="AR166" s="101"/>
    </row>
    <row r="167" spans="43:44" ht="14.25" customHeight="1" x14ac:dyDescent="0.35">
      <c r="AQ167" s="100"/>
      <c r="AR167" s="101"/>
    </row>
    <row r="168" spans="43:44" ht="14.25" customHeight="1" x14ac:dyDescent="0.35">
      <c r="AQ168" s="100"/>
      <c r="AR168" s="101"/>
    </row>
    <row r="169" spans="43:44" ht="14.25" customHeight="1" x14ac:dyDescent="0.35">
      <c r="AQ169" s="100"/>
      <c r="AR169" s="101"/>
    </row>
    <row r="170" spans="43:44" ht="14.25" customHeight="1" x14ac:dyDescent="0.35">
      <c r="AQ170" s="100"/>
      <c r="AR170" s="101"/>
    </row>
    <row r="171" spans="43:44" ht="14.25" customHeight="1" x14ac:dyDescent="0.35">
      <c r="AQ171" s="100"/>
      <c r="AR171" s="101"/>
    </row>
    <row r="172" spans="43:44" ht="14.25" customHeight="1" x14ac:dyDescent="0.35">
      <c r="AQ172" s="100"/>
      <c r="AR172" s="101"/>
    </row>
    <row r="173" spans="43:44" ht="14.25" customHeight="1" x14ac:dyDescent="0.35">
      <c r="AQ173" s="100"/>
      <c r="AR173" s="101"/>
    </row>
    <row r="174" spans="43:44" ht="14.25" customHeight="1" x14ac:dyDescent="0.35">
      <c r="AQ174" s="100"/>
      <c r="AR174" s="101"/>
    </row>
    <row r="175" spans="43:44" ht="14.25" customHeight="1" x14ac:dyDescent="0.35">
      <c r="AQ175" s="100"/>
      <c r="AR175" s="101"/>
    </row>
    <row r="176" spans="43:44" ht="14.25" customHeight="1" x14ac:dyDescent="0.35">
      <c r="AQ176" s="100"/>
      <c r="AR176" s="101"/>
    </row>
    <row r="177" spans="43:44" ht="14.25" customHeight="1" x14ac:dyDescent="0.35">
      <c r="AQ177" s="100"/>
      <c r="AR177" s="101"/>
    </row>
    <row r="178" spans="43:44" ht="14.25" customHeight="1" x14ac:dyDescent="0.35">
      <c r="AQ178" s="100"/>
      <c r="AR178" s="101"/>
    </row>
    <row r="179" spans="43:44" ht="14.25" customHeight="1" x14ac:dyDescent="0.35">
      <c r="AQ179" s="100"/>
      <c r="AR179" s="101"/>
    </row>
    <row r="180" spans="43:44" ht="14.25" customHeight="1" x14ac:dyDescent="0.35">
      <c r="AQ180" s="100"/>
      <c r="AR180" s="101"/>
    </row>
    <row r="181" spans="43:44" ht="14.25" customHeight="1" x14ac:dyDescent="0.35">
      <c r="AQ181" s="100"/>
      <c r="AR181" s="101"/>
    </row>
    <row r="182" spans="43:44" ht="14.25" customHeight="1" x14ac:dyDescent="0.35">
      <c r="AQ182" s="100"/>
      <c r="AR182" s="101"/>
    </row>
    <row r="183" spans="43:44" ht="14.25" customHeight="1" x14ac:dyDescent="0.35">
      <c r="AQ183" s="100"/>
      <c r="AR183" s="101"/>
    </row>
    <row r="184" spans="43:44" ht="14.25" customHeight="1" x14ac:dyDescent="0.35">
      <c r="AQ184" s="100"/>
      <c r="AR184" s="101"/>
    </row>
    <row r="185" spans="43:44" ht="14.25" customHeight="1" x14ac:dyDescent="0.35">
      <c r="AQ185" s="100"/>
      <c r="AR185" s="101"/>
    </row>
    <row r="186" spans="43:44" ht="14.25" customHeight="1" x14ac:dyDescent="0.35">
      <c r="AQ186" s="100"/>
      <c r="AR186" s="101"/>
    </row>
    <row r="187" spans="43:44" ht="14.25" customHeight="1" x14ac:dyDescent="0.35">
      <c r="AQ187" s="100"/>
      <c r="AR187" s="101"/>
    </row>
    <row r="188" spans="43:44" ht="14.25" customHeight="1" x14ac:dyDescent="0.35">
      <c r="AQ188" s="100"/>
      <c r="AR188" s="101"/>
    </row>
    <row r="189" spans="43:44" ht="14.25" customHeight="1" x14ac:dyDescent="0.35">
      <c r="AQ189" s="100"/>
      <c r="AR189" s="101"/>
    </row>
    <row r="190" spans="43:44" ht="14.25" customHeight="1" x14ac:dyDescent="0.35">
      <c r="AQ190" s="100"/>
      <c r="AR190" s="101"/>
    </row>
    <row r="191" spans="43:44" ht="14.25" customHeight="1" x14ac:dyDescent="0.35">
      <c r="AQ191" s="100"/>
      <c r="AR191" s="101"/>
    </row>
    <row r="192" spans="43:44" ht="14.25" customHeight="1" x14ac:dyDescent="0.35">
      <c r="AQ192" s="100"/>
      <c r="AR192" s="101"/>
    </row>
    <row r="193" spans="43:44" ht="14.25" customHeight="1" x14ac:dyDescent="0.35">
      <c r="AQ193" s="100"/>
      <c r="AR193" s="101"/>
    </row>
    <row r="194" spans="43:44" ht="14.25" customHeight="1" x14ac:dyDescent="0.35">
      <c r="AQ194" s="100"/>
      <c r="AR194" s="101"/>
    </row>
    <row r="195" spans="43:44" ht="14.25" customHeight="1" x14ac:dyDescent="0.35">
      <c r="AQ195" s="100"/>
      <c r="AR195" s="101"/>
    </row>
    <row r="196" spans="43:44" ht="14.25" customHeight="1" x14ac:dyDescent="0.35">
      <c r="AQ196" s="100"/>
      <c r="AR196" s="101"/>
    </row>
    <row r="197" spans="43:44" ht="14.25" customHeight="1" x14ac:dyDescent="0.35">
      <c r="AQ197" s="100"/>
      <c r="AR197" s="101"/>
    </row>
    <row r="198" spans="43:44" ht="14.25" customHeight="1" x14ac:dyDescent="0.35">
      <c r="AQ198" s="100"/>
      <c r="AR198" s="101"/>
    </row>
    <row r="199" spans="43:44" ht="14.25" customHeight="1" x14ac:dyDescent="0.35">
      <c r="AQ199" s="100"/>
      <c r="AR199" s="101"/>
    </row>
    <row r="200" spans="43:44" ht="14.25" customHeight="1" x14ac:dyDescent="0.35">
      <c r="AQ200" s="100"/>
      <c r="AR200" s="101"/>
    </row>
    <row r="201" spans="43:44" ht="14.25" customHeight="1" x14ac:dyDescent="0.35">
      <c r="AQ201" s="100"/>
      <c r="AR201" s="101"/>
    </row>
    <row r="202" spans="43:44" ht="14.25" customHeight="1" x14ac:dyDescent="0.35">
      <c r="AQ202" s="100"/>
      <c r="AR202" s="101"/>
    </row>
    <row r="203" spans="43:44" ht="14.25" customHeight="1" x14ac:dyDescent="0.35">
      <c r="AQ203" s="100"/>
      <c r="AR203" s="101"/>
    </row>
    <row r="204" spans="43:44" ht="14.25" customHeight="1" x14ac:dyDescent="0.35">
      <c r="AQ204" s="100"/>
      <c r="AR204" s="101"/>
    </row>
    <row r="205" spans="43:44" ht="14.25" customHeight="1" x14ac:dyDescent="0.35">
      <c r="AQ205" s="100"/>
      <c r="AR205" s="101"/>
    </row>
    <row r="206" spans="43:44" ht="14.25" customHeight="1" x14ac:dyDescent="0.35">
      <c r="AQ206" s="100"/>
      <c r="AR206" s="101"/>
    </row>
    <row r="207" spans="43:44" ht="14.25" customHeight="1" x14ac:dyDescent="0.35">
      <c r="AQ207" s="100"/>
      <c r="AR207" s="101"/>
    </row>
    <row r="208" spans="43:44" ht="14.25" customHeight="1" x14ac:dyDescent="0.35">
      <c r="AQ208" s="100"/>
      <c r="AR208" s="101"/>
    </row>
    <row r="209" spans="43:44" ht="14.25" customHeight="1" x14ac:dyDescent="0.35">
      <c r="AQ209" s="100"/>
      <c r="AR209" s="101"/>
    </row>
    <row r="210" spans="43:44" ht="14.25" customHeight="1" x14ac:dyDescent="0.35">
      <c r="AQ210" s="100"/>
      <c r="AR210" s="101"/>
    </row>
    <row r="211" spans="43:44" ht="14.25" customHeight="1" x14ac:dyDescent="0.35">
      <c r="AQ211" s="100"/>
      <c r="AR211" s="101"/>
    </row>
    <row r="212" spans="43:44" ht="14.25" customHeight="1" x14ac:dyDescent="0.35">
      <c r="AQ212" s="100"/>
      <c r="AR212" s="101"/>
    </row>
    <row r="213" spans="43:44" ht="14.25" customHeight="1" x14ac:dyDescent="0.35">
      <c r="AQ213" s="100"/>
      <c r="AR213" s="101"/>
    </row>
    <row r="214" spans="43:44" ht="14.25" customHeight="1" x14ac:dyDescent="0.35">
      <c r="AQ214" s="100"/>
      <c r="AR214" s="101"/>
    </row>
    <row r="215" spans="43:44" ht="14.25" customHeight="1" x14ac:dyDescent="0.35">
      <c r="AQ215" s="100"/>
      <c r="AR215" s="101"/>
    </row>
    <row r="216" spans="43:44" ht="14.25" customHeight="1" x14ac:dyDescent="0.35">
      <c r="AQ216" s="100"/>
      <c r="AR216" s="101"/>
    </row>
    <row r="217" spans="43:44" ht="14.25" customHeight="1" x14ac:dyDescent="0.35">
      <c r="AQ217" s="100"/>
      <c r="AR217" s="101"/>
    </row>
    <row r="218" spans="43:44" ht="14.25" customHeight="1" x14ac:dyDescent="0.35">
      <c r="AQ218" s="100"/>
      <c r="AR218" s="101"/>
    </row>
    <row r="219" spans="43:44" ht="14.25" customHeight="1" x14ac:dyDescent="0.35">
      <c r="AQ219" s="100"/>
      <c r="AR219" s="101"/>
    </row>
    <row r="220" spans="43:44" ht="14.25" customHeight="1" x14ac:dyDescent="0.35">
      <c r="AQ220" s="100"/>
      <c r="AR220" s="101"/>
    </row>
    <row r="221" spans="43:44" ht="14.25" customHeight="1" x14ac:dyDescent="0.35">
      <c r="AQ221" s="100"/>
      <c r="AR221" s="101"/>
    </row>
    <row r="222" spans="43:44" ht="14.25" customHeight="1" x14ac:dyDescent="0.35">
      <c r="AQ222" s="100"/>
      <c r="AR222" s="101"/>
    </row>
    <row r="223" spans="43:44" ht="14.25" customHeight="1" x14ac:dyDescent="0.35">
      <c r="AQ223" s="100"/>
      <c r="AR223" s="101"/>
    </row>
    <row r="224" spans="43:44" ht="14.25" customHeight="1" x14ac:dyDescent="0.35">
      <c r="AQ224" s="100"/>
      <c r="AR224" s="101"/>
    </row>
    <row r="225" spans="43:44" ht="14.25" customHeight="1" x14ac:dyDescent="0.35">
      <c r="AQ225" s="100"/>
      <c r="AR225" s="101"/>
    </row>
    <row r="226" spans="43:44" ht="14.25" customHeight="1" x14ac:dyDescent="0.35">
      <c r="AQ226" s="100"/>
      <c r="AR226" s="101"/>
    </row>
    <row r="227" spans="43:44" ht="14.25" customHeight="1" x14ac:dyDescent="0.35">
      <c r="AQ227" s="100"/>
      <c r="AR227" s="101"/>
    </row>
    <row r="228" spans="43:44" ht="14.25" customHeight="1" x14ac:dyDescent="0.35">
      <c r="AQ228" s="100"/>
      <c r="AR228" s="101"/>
    </row>
    <row r="229" spans="43:44" ht="14.25" customHeight="1" x14ac:dyDescent="0.35">
      <c r="AQ229" s="100"/>
      <c r="AR229" s="101"/>
    </row>
    <row r="230" spans="43:44" ht="14.25" customHeight="1" x14ac:dyDescent="0.35">
      <c r="AQ230" s="100"/>
      <c r="AR230" s="101"/>
    </row>
    <row r="231" spans="43:44" ht="14.25" customHeight="1" x14ac:dyDescent="0.35">
      <c r="AQ231" s="100"/>
      <c r="AR231" s="101"/>
    </row>
    <row r="232" spans="43:44" ht="14.25" customHeight="1" x14ac:dyDescent="0.35">
      <c r="AQ232" s="100"/>
      <c r="AR232" s="101"/>
    </row>
    <row r="233" spans="43:44" ht="14.25" customHeight="1" x14ac:dyDescent="0.35">
      <c r="AQ233" s="100"/>
      <c r="AR233" s="101"/>
    </row>
    <row r="234" spans="43:44" ht="14.25" customHeight="1" x14ac:dyDescent="0.35">
      <c r="AQ234" s="100"/>
      <c r="AR234" s="101"/>
    </row>
    <row r="235" spans="43:44" ht="14.25" customHeight="1" x14ac:dyDescent="0.35">
      <c r="AQ235" s="100"/>
      <c r="AR235" s="101"/>
    </row>
    <row r="236" spans="43:44" ht="14.25" customHeight="1" x14ac:dyDescent="0.35">
      <c r="AQ236" s="100"/>
      <c r="AR236" s="101"/>
    </row>
    <row r="237" spans="43:44" ht="14.25" customHeight="1" x14ac:dyDescent="0.35">
      <c r="AQ237" s="100"/>
      <c r="AR237" s="101"/>
    </row>
    <row r="238" spans="43:44" ht="14.25" customHeight="1" x14ac:dyDescent="0.35">
      <c r="AQ238" s="100"/>
      <c r="AR238" s="101"/>
    </row>
    <row r="239" spans="43:44" ht="14.25" customHeight="1" x14ac:dyDescent="0.35">
      <c r="AQ239" s="100"/>
      <c r="AR239" s="101"/>
    </row>
    <row r="240" spans="43:44" ht="14.25" customHeight="1" x14ac:dyDescent="0.35">
      <c r="AQ240" s="100"/>
      <c r="AR240" s="101"/>
    </row>
    <row r="241" spans="43:44" ht="14.25" customHeight="1" x14ac:dyDescent="0.35">
      <c r="AQ241" s="100"/>
      <c r="AR241" s="101"/>
    </row>
    <row r="242" spans="43:44" ht="14.25" customHeight="1" x14ac:dyDescent="0.35">
      <c r="AQ242" s="100"/>
      <c r="AR242" s="101"/>
    </row>
    <row r="243" spans="43:44" ht="14.25" customHeight="1" x14ac:dyDescent="0.35">
      <c r="AQ243" s="100"/>
      <c r="AR243" s="101"/>
    </row>
    <row r="244" spans="43:44" ht="14.25" customHeight="1" x14ac:dyDescent="0.35">
      <c r="AQ244" s="100"/>
      <c r="AR244" s="101"/>
    </row>
    <row r="245" spans="43:44" ht="14.25" customHeight="1" x14ac:dyDescent="0.35">
      <c r="AQ245" s="100"/>
      <c r="AR245" s="101"/>
    </row>
    <row r="246" spans="43:44" ht="14.25" customHeight="1" x14ac:dyDescent="0.35">
      <c r="AQ246" s="100"/>
      <c r="AR246" s="101"/>
    </row>
    <row r="247" spans="43:44" ht="14.25" customHeight="1" x14ac:dyDescent="0.35">
      <c r="AQ247" s="100"/>
      <c r="AR247" s="101"/>
    </row>
    <row r="248" spans="43:44" ht="14.25" customHeight="1" x14ac:dyDescent="0.35">
      <c r="AQ248" s="100"/>
      <c r="AR248" s="101"/>
    </row>
    <row r="249" spans="43:44" ht="14.25" customHeight="1" x14ac:dyDescent="0.35">
      <c r="AQ249" s="100"/>
      <c r="AR249" s="101"/>
    </row>
    <row r="250" spans="43:44" ht="14.25" customHeight="1" x14ac:dyDescent="0.35">
      <c r="AQ250" s="100"/>
      <c r="AR250" s="101"/>
    </row>
    <row r="251" spans="43:44" ht="14.25" customHeight="1" x14ac:dyDescent="0.35">
      <c r="AQ251" s="100"/>
      <c r="AR251" s="101"/>
    </row>
    <row r="252" spans="43:44" ht="14.25" customHeight="1" x14ac:dyDescent="0.35">
      <c r="AQ252" s="100"/>
      <c r="AR252" s="101"/>
    </row>
    <row r="253" spans="43:44" ht="14.25" customHeight="1" x14ac:dyDescent="0.35">
      <c r="AQ253" s="100"/>
      <c r="AR253" s="101"/>
    </row>
    <row r="254" spans="43:44" ht="14.25" customHeight="1" x14ac:dyDescent="0.35">
      <c r="AQ254" s="100"/>
      <c r="AR254" s="101"/>
    </row>
    <row r="255" spans="43:44" ht="14.25" customHeight="1" x14ac:dyDescent="0.35">
      <c r="AQ255" s="100"/>
      <c r="AR255" s="101"/>
    </row>
    <row r="256" spans="43:44" ht="14.25" customHeight="1" x14ac:dyDescent="0.35">
      <c r="AQ256" s="100"/>
      <c r="AR256" s="101"/>
    </row>
    <row r="257" spans="43:44" ht="14.25" customHeight="1" x14ac:dyDescent="0.35">
      <c r="AQ257" s="100"/>
      <c r="AR257" s="101"/>
    </row>
    <row r="258" spans="43:44" ht="14.25" customHeight="1" x14ac:dyDescent="0.35">
      <c r="AQ258" s="100"/>
      <c r="AR258" s="101"/>
    </row>
    <row r="259" spans="43:44" ht="14.25" customHeight="1" x14ac:dyDescent="0.35">
      <c r="AQ259" s="100"/>
      <c r="AR259" s="101"/>
    </row>
    <row r="260" spans="43:44" ht="14.25" customHeight="1" x14ac:dyDescent="0.35">
      <c r="AQ260" s="100"/>
      <c r="AR260" s="101"/>
    </row>
    <row r="261" spans="43:44" ht="14.25" customHeight="1" x14ac:dyDescent="0.35">
      <c r="AQ261" s="100"/>
      <c r="AR261" s="101"/>
    </row>
    <row r="262" spans="43:44" ht="14.25" customHeight="1" x14ac:dyDescent="0.35">
      <c r="AQ262" s="100"/>
      <c r="AR262" s="101"/>
    </row>
    <row r="263" spans="43:44" ht="14.25" customHeight="1" x14ac:dyDescent="0.35">
      <c r="AQ263" s="100"/>
      <c r="AR263" s="101"/>
    </row>
    <row r="264" spans="43:44" ht="14.25" customHeight="1" x14ac:dyDescent="0.35">
      <c r="AQ264" s="100"/>
      <c r="AR264" s="101"/>
    </row>
    <row r="265" spans="43:44" ht="14.25" customHeight="1" x14ac:dyDescent="0.35">
      <c r="AQ265" s="100"/>
      <c r="AR265" s="101"/>
    </row>
    <row r="266" spans="43:44" ht="14.25" customHeight="1" x14ac:dyDescent="0.35">
      <c r="AQ266" s="100"/>
      <c r="AR266" s="101"/>
    </row>
    <row r="267" spans="43:44" ht="14.25" customHeight="1" x14ac:dyDescent="0.35">
      <c r="AQ267" s="100"/>
      <c r="AR267" s="101"/>
    </row>
    <row r="268" spans="43:44" ht="14.25" customHeight="1" x14ac:dyDescent="0.35">
      <c r="AQ268" s="100"/>
      <c r="AR268" s="101"/>
    </row>
    <row r="269" spans="43:44" ht="14.25" customHeight="1" x14ac:dyDescent="0.35">
      <c r="AQ269" s="100"/>
      <c r="AR269" s="101"/>
    </row>
    <row r="270" spans="43:44" ht="14.25" customHeight="1" x14ac:dyDescent="0.35">
      <c r="AQ270" s="100"/>
      <c r="AR270" s="101"/>
    </row>
    <row r="271" spans="43:44" ht="14.25" customHeight="1" x14ac:dyDescent="0.35">
      <c r="AQ271" s="100"/>
      <c r="AR271" s="101"/>
    </row>
    <row r="272" spans="43:44" ht="14.25" customHeight="1" x14ac:dyDescent="0.35">
      <c r="AQ272" s="100"/>
      <c r="AR272" s="101"/>
    </row>
    <row r="273" spans="43:44" ht="14.25" customHeight="1" x14ac:dyDescent="0.35">
      <c r="AQ273" s="100"/>
      <c r="AR273" s="101"/>
    </row>
    <row r="274" spans="43:44" ht="14.25" customHeight="1" x14ac:dyDescent="0.35">
      <c r="AQ274" s="100"/>
      <c r="AR274" s="101"/>
    </row>
    <row r="275" spans="43:44" ht="14.25" customHeight="1" x14ac:dyDescent="0.35">
      <c r="AQ275" s="100"/>
      <c r="AR275" s="101"/>
    </row>
    <row r="276" spans="43:44" ht="14.25" customHeight="1" x14ac:dyDescent="0.35">
      <c r="AQ276" s="100"/>
      <c r="AR276" s="101"/>
    </row>
    <row r="277" spans="43:44" ht="14.25" customHeight="1" x14ac:dyDescent="0.35">
      <c r="AQ277" s="100"/>
      <c r="AR277" s="101"/>
    </row>
    <row r="278" spans="43:44" ht="14.25" customHeight="1" x14ac:dyDescent="0.35">
      <c r="AQ278" s="100"/>
      <c r="AR278" s="101"/>
    </row>
    <row r="279" spans="43:44" ht="14.25" customHeight="1" x14ac:dyDescent="0.35">
      <c r="AQ279" s="100"/>
      <c r="AR279" s="101"/>
    </row>
    <row r="280" spans="43:44" ht="14.25" customHeight="1" x14ac:dyDescent="0.35">
      <c r="AQ280" s="100"/>
      <c r="AR280" s="101"/>
    </row>
    <row r="281" spans="43:44" ht="14.25" customHeight="1" x14ac:dyDescent="0.35">
      <c r="AQ281" s="100"/>
      <c r="AR281" s="101"/>
    </row>
    <row r="282" spans="43:44" ht="14.25" customHeight="1" x14ac:dyDescent="0.35">
      <c r="AQ282" s="100"/>
      <c r="AR282" s="101"/>
    </row>
    <row r="283" spans="43:44" ht="14.25" customHeight="1" x14ac:dyDescent="0.35">
      <c r="AQ283" s="100"/>
      <c r="AR283" s="101"/>
    </row>
    <row r="284" spans="43:44" ht="14.25" customHeight="1" x14ac:dyDescent="0.35">
      <c r="AQ284" s="100"/>
      <c r="AR284" s="101"/>
    </row>
    <row r="285" spans="43:44" ht="14.25" customHeight="1" x14ac:dyDescent="0.35">
      <c r="AQ285" s="100"/>
      <c r="AR285" s="101"/>
    </row>
    <row r="286" spans="43:44" ht="14.25" customHeight="1" x14ac:dyDescent="0.35">
      <c r="AQ286" s="100"/>
      <c r="AR286" s="101"/>
    </row>
    <row r="287" spans="43:44" ht="14.25" customHeight="1" x14ac:dyDescent="0.35">
      <c r="AQ287" s="100"/>
      <c r="AR287" s="101"/>
    </row>
    <row r="288" spans="43:44" ht="14.25" customHeight="1" x14ac:dyDescent="0.35">
      <c r="AQ288" s="100"/>
      <c r="AR288" s="101"/>
    </row>
    <row r="289" spans="43:44" ht="14.25" customHeight="1" x14ac:dyDescent="0.35">
      <c r="AQ289" s="100"/>
      <c r="AR289" s="101"/>
    </row>
    <row r="290" spans="43:44" ht="14.25" customHeight="1" x14ac:dyDescent="0.35">
      <c r="AQ290" s="100"/>
      <c r="AR290" s="101"/>
    </row>
    <row r="291" spans="43:44" ht="14.25" customHeight="1" x14ac:dyDescent="0.35">
      <c r="AQ291" s="100"/>
      <c r="AR291" s="101"/>
    </row>
    <row r="292" spans="43:44" ht="14.25" customHeight="1" x14ac:dyDescent="0.35">
      <c r="AQ292" s="100"/>
      <c r="AR292" s="101"/>
    </row>
    <row r="293" spans="43:44" ht="14.25" customHeight="1" x14ac:dyDescent="0.35">
      <c r="AQ293" s="100"/>
      <c r="AR293" s="101"/>
    </row>
    <row r="294" spans="43:44" ht="14.25" customHeight="1" x14ac:dyDescent="0.35">
      <c r="AQ294" s="100"/>
      <c r="AR294" s="101"/>
    </row>
    <row r="295" spans="43:44" ht="14.25" customHeight="1" x14ac:dyDescent="0.35">
      <c r="AQ295" s="100"/>
      <c r="AR295" s="101"/>
    </row>
    <row r="296" spans="43:44" ht="14.25" customHeight="1" x14ac:dyDescent="0.35">
      <c r="AQ296" s="100"/>
      <c r="AR296" s="101"/>
    </row>
    <row r="297" spans="43:44" ht="14.25" customHeight="1" x14ac:dyDescent="0.35">
      <c r="AQ297" s="100"/>
      <c r="AR297" s="101"/>
    </row>
    <row r="298" spans="43:44" ht="14.25" customHeight="1" x14ac:dyDescent="0.35">
      <c r="AQ298" s="100"/>
      <c r="AR298" s="101"/>
    </row>
    <row r="299" spans="43:44" ht="14.25" customHeight="1" x14ac:dyDescent="0.35">
      <c r="AQ299" s="100"/>
      <c r="AR299" s="101"/>
    </row>
    <row r="300" spans="43:44" ht="14.25" customHeight="1" x14ac:dyDescent="0.35">
      <c r="AQ300" s="100"/>
      <c r="AR300" s="101"/>
    </row>
    <row r="301" spans="43:44" ht="14.25" customHeight="1" x14ac:dyDescent="0.35">
      <c r="AQ301" s="100"/>
      <c r="AR301" s="101"/>
    </row>
    <row r="302" spans="43:44" ht="14.25" customHeight="1" x14ac:dyDescent="0.35">
      <c r="AQ302" s="100"/>
      <c r="AR302" s="101"/>
    </row>
    <row r="303" spans="43:44" ht="14.25" customHeight="1" x14ac:dyDescent="0.35">
      <c r="AQ303" s="100"/>
      <c r="AR303" s="101"/>
    </row>
    <row r="304" spans="43:44" ht="14.25" customHeight="1" x14ac:dyDescent="0.35">
      <c r="AQ304" s="100"/>
      <c r="AR304" s="101"/>
    </row>
    <row r="305" spans="43:44" ht="14.25" customHeight="1" x14ac:dyDescent="0.35">
      <c r="AQ305" s="100"/>
      <c r="AR305" s="101"/>
    </row>
    <row r="306" spans="43:44" ht="14.25" customHeight="1" x14ac:dyDescent="0.35">
      <c r="AQ306" s="100"/>
      <c r="AR306" s="101"/>
    </row>
    <row r="307" spans="43:44" ht="14.25" customHeight="1" x14ac:dyDescent="0.35">
      <c r="AQ307" s="100"/>
      <c r="AR307" s="101"/>
    </row>
    <row r="308" spans="43:44" ht="14.25" customHeight="1" x14ac:dyDescent="0.35">
      <c r="AQ308" s="100"/>
      <c r="AR308" s="101"/>
    </row>
    <row r="309" spans="43:44" ht="14.25" customHeight="1" x14ac:dyDescent="0.35">
      <c r="AQ309" s="100"/>
      <c r="AR309" s="101"/>
    </row>
    <row r="310" spans="43:44" ht="14.25" customHeight="1" x14ac:dyDescent="0.35">
      <c r="AQ310" s="100"/>
      <c r="AR310" s="101"/>
    </row>
    <row r="311" spans="43:44" ht="14.25" customHeight="1" x14ac:dyDescent="0.35">
      <c r="AQ311" s="100"/>
      <c r="AR311" s="101"/>
    </row>
    <row r="312" spans="43:44" ht="14.25" customHeight="1" x14ac:dyDescent="0.35">
      <c r="AQ312" s="100"/>
      <c r="AR312" s="101"/>
    </row>
    <row r="313" spans="43:44" ht="14.25" customHeight="1" x14ac:dyDescent="0.35">
      <c r="AQ313" s="100"/>
      <c r="AR313" s="101"/>
    </row>
    <row r="314" spans="43:44" ht="14.25" customHeight="1" x14ac:dyDescent="0.35">
      <c r="AQ314" s="100"/>
      <c r="AR314" s="101"/>
    </row>
    <row r="315" spans="43:44" ht="14.25" customHeight="1" x14ac:dyDescent="0.35">
      <c r="AQ315" s="100"/>
      <c r="AR315" s="101"/>
    </row>
    <row r="316" spans="43:44" ht="14.25" customHeight="1" x14ac:dyDescent="0.35">
      <c r="AQ316" s="100"/>
      <c r="AR316" s="101"/>
    </row>
    <row r="317" spans="43:44" ht="14.25" customHeight="1" x14ac:dyDescent="0.35">
      <c r="AQ317" s="100"/>
      <c r="AR317" s="101"/>
    </row>
    <row r="318" spans="43:44" ht="14.25" customHeight="1" x14ac:dyDescent="0.35">
      <c r="AQ318" s="100"/>
      <c r="AR318" s="101"/>
    </row>
    <row r="319" spans="43:44" ht="14.25" customHeight="1" x14ac:dyDescent="0.35">
      <c r="AQ319" s="100"/>
      <c r="AR319" s="101"/>
    </row>
    <row r="320" spans="43:44" ht="14.25" customHeight="1" x14ac:dyDescent="0.35">
      <c r="AQ320" s="100"/>
      <c r="AR320" s="101"/>
    </row>
    <row r="321" spans="43:44" ht="14.25" customHeight="1" x14ac:dyDescent="0.35">
      <c r="AQ321" s="100"/>
      <c r="AR321" s="101"/>
    </row>
    <row r="322" spans="43:44" ht="14.25" customHeight="1" x14ac:dyDescent="0.35">
      <c r="AQ322" s="100"/>
      <c r="AR322" s="101"/>
    </row>
    <row r="323" spans="43:44" ht="14.25" customHeight="1" x14ac:dyDescent="0.35">
      <c r="AQ323" s="100"/>
      <c r="AR323" s="101"/>
    </row>
    <row r="324" spans="43:44" ht="14.25" customHeight="1" x14ac:dyDescent="0.35">
      <c r="AQ324" s="100"/>
      <c r="AR324" s="101"/>
    </row>
    <row r="325" spans="43:44" ht="14.25" customHeight="1" x14ac:dyDescent="0.35">
      <c r="AQ325" s="100"/>
      <c r="AR325" s="101"/>
    </row>
    <row r="326" spans="43:44" ht="14.25" customHeight="1" x14ac:dyDescent="0.35">
      <c r="AQ326" s="100"/>
      <c r="AR326" s="101"/>
    </row>
    <row r="327" spans="43:44" ht="14.25" customHeight="1" x14ac:dyDescent="0.35">
      <c r="AQ327" s="100"/>
      <c r="AR327" s="101"/>
    </row>
    <row r="328" spans="43:44" ht="14.25" customHeight="1" x14ac:dyDescent="0.35">
      <c r="AQ328" s="100"/>
      <c r="AR328" s="101"/>
    </row>
    <row r="329" spans="43:44" ht="14.25" customHeight="1" x14ac:dyDescent="0.35">
      <c r="AQ329" s="100"/>
      <c r="AR329" s="101"/>
    </row>
    <row r="330" spans="43:44" ht="14.25" customHeight="1" x14ac:dyDescent="0.35">
      <c r="AQ330" s="100"/>
      <c r="AR330" s="101"/>
    </row>
    <row r="331" spans="43:44" ht="14.25" customHeight="1" x14ac:dyDescent="0.35">
      <c r="AQ331" s="100"/>
      <c r="AR331" s="101"/>
    </row>
    <row r="332" spans="43:44" ht="14.25" customHeight="1" x14ac:dyDescent="0.35">
      <c r="AQ332" s="100"/>
      <c r="AR332" s="101"/>
    </row>
    <row r="333" spans="43:44" ht="14.25" customHeight="1" x14ac:dyDescent="0.35">
      <c r="AQ333" s="100"/>
      <c r="AR333" s="101"/>
    </row>
    <row r="334" spans="43:44" ht="14.25" customHeight="1" x14ac:dyDescent="0.35">
      <c r="AQ334" s="100"/>
      <c r="AR334" s="101"/>
    </row>
    <row r="335" spans="43:44" ht="14.25" customHeight="1" x14ac:dyDescent="0.35">
      <c r="AQ335" s="100"/>
      <c r="AR335" s="101"/>
    </row>
    <row r="336" spans="43:44" ht="14.25" customHeight="1" x14ac:dyDescent="0.35">
      <c r="AQ336" s="100"/>
      <c r="AR336" s="101"/>
    </row>
    <row r="337" spans="43:44" ht="14.25" customHeight="1" x14ac:dyDescent="0.35">
      <c r="AQ337" s="100"/>
      <c r="AR337" s="101"/>
    </row>
    <row r="338" spans="43:44" ht="14.25" customHeight="1" x14ac:dyDescent="0.35">
      <c r="AQ338" s="100"/>
      <c r="AR338" s="101"/>
    </row>
    <row r="339" spans="43:44" ht="14.25" customHeight="1" x14ac:dyDescent="0.35">
      <c r="AQ339" s="100"/>
      <c r="AR339" s="101"/>
    </row>
    <row r="340" spans="43:44" ht="14.25" customHeight="1" x14ac:dyDescent="0.35">
      <c r="AQ340" s="100"/>
      <c r="AR340" s="101"/>
    </row>
    <row r="341" spans="43:44" ht="14.25" customHeight="1" x14ac:dyDescent="0.35">
      <c r="AQ341" s="100"/>
      <c r="AR341" s="101"/>
    </row>
    <row r="342" spans="43:44" ht="14.25" customHeight="1" x14ac:dyDescent="0.35">
      <c r="AQ342" s="100"/>
      <c r="AR342" s="101"/>
    </row>
    <row r="343" spans="43:44" ht="14.25" customHeight="1" x14ac:dyDescent="0.35">
      <c r="AQ343" s="100"/>
      <c r="AR343" s="101"/>
    </row>
    <row r="344" spans="43:44" ht="14.25" customHeight="1" x14ac:dyDescent="0.35">
      <c r="AQ344" s="100"/>
      <c r="AR344" s="101"/>
    </row>
    <row r="345" spans="43:44" ht="14.25" customHeight="1" x14ac:dyDescent="0.35">
      <c r="AQ345" s="100"/>
      <c r="AR345" s="101"/>
    </row>
    <row r="346" spans="43:44" ht="14.25" customHeight="1" x14ac:dyDescent="0.35">
      <c r="AQ346" s="100"/>
      <c r="AR346" s="101"/>
    </row>
    <row r="347" spans="43:44" ht="14.25" customHeight="1" x14ac:dyDescent="0.35">
      <c r="AQ347" s="100"/>
      <c r="AR347" s="101"/>
    </row>
    <row r="348" spans="43:44" ht="14.25" customHeight="1" x14ac:dyDescent="0.35">
      <c r="AQ348" s="100"/>
      <c r="AR348" s="101"/>
    </row>
    <row r="349" spans="43:44" ht="14.25" customHeight="1" x14ac:dyDescent="0.35">
      <c r="AQ349" s="100"/>
      <c r="AR349" s="101"/>
    </row>
    <row r="350" spans="43:44" ht="14.25" customHeight="1" x14ac:dyDescent="0.35">
      <c r="AQ350" s="100"/>
      <c r="AR350" s="101"/>
    </row>
    <row r="351" spans="43:44" ht="14.25" customHeight="1" x14ac:dyDescent="0.35">
      <c r="AQ351" s="100"/>
      <c r="AR351" s="101"/>
    </row>
    <row r="352" spans="43:44" ht="14.25" customHeight="1" x14ac:dyDescent="0.35">
      <c r="AQ352" s="100"/>
      <c r="AR352" s="101"/>
    </row>
    <row r="353" spans="43:44" ht="14.25" customHeight="1" x14ac:dyDescent="0.35">
      <c r="AQ353" s="100"/>
      <c r="AR353" s="101"/>
    </row>
    <row r="354" spans="43:44" ht="14.25" customHeight="1" x14ac:dyDescent="0.35">
      <c r="AQ354" s="100"/>
      <c r="AR354" s="101"/>
    </row>
    <row r="355" spans="43:44" ht="14.25" customHeight="1" x14ac:dyDescent="0.35">
      <c r="AQ355" s="100"/>
      <c r="AR355" s="101"/>
    </row>
    <row r="356" spans="43:44" ht="14.25" customHeight="1" x14ac:dyDescent="0.35">
      <c r="AQ356" s="100"/>
      <c r="AR356" s="101"/>
    </row>
    <row r="357" spans="43:44" ht="14.25" customHeight="1" x14ac:dyDescent="0.35">
      <c r="AQ357" s="100"/>
      <c r="AR357" s="101"/>
    </row>
    <row r="358" spans="43:44" ht="14.25" customHeight="1" x14ac:dyDescent="0.35">
      <c r="AQ358" s="100"/>
      <c r="AR358" s="101"/>
    </row>
    <row r="359" spans="43:44" ht="14.25" customHeight="1" x14ac:dyDescent="0.35">
      <c r="AQ359" s="100"/>
      <c r="AR359" s="101"/>
    </row>
    <row r="360" spans="43:44" ht="14.25" customHeight="1" x14ac:dyDescent="0.35">
      <c r="AQ360" s="100"/>
      <c r="AR360" s="101"/>
    </row>
    <row r="361" spans="43:44" ht="14.25" customHeight="1" x14ac:dyDescent="0.35">
      <c r="AQ361" s="100"/>
      <c r="AR361" s="101"/>
    </row>
    <row r="362" spans="43:44" ht="14.25" customHeight="1" x14ac:dyDescent="0.35">
      <c r="AQ362" s="100"/>
      <c r="AR362" s="101"/>
    </row>
    <row r="363" spans="43:44" ht="14.25" customHeight="1" x14ac:dyDescent="0.35">
      <c r="AQ363" s="100"/>
      <c r="AR363" s="101"/>
    </row>
    <row r="364" spans="43:44" ht="14.25" customHeight="1" x14ac:dyDescent="0.35">
      <c r="AQ364" s="100"/>
      <c r="AR364" s="101"/>
    </row>
    <row r="365" spans="43:44" ht="14.25" customHeight="1" x14ac:dyDescent="0.35">
      <c r="AQ365" s="100"/>
      <c r="AR365" s="101"/>
    </row>
    <row r="366" spans="43:44" ht="14.25" customHeight="1" x14ac:dyDescent="0.35">
      <c r="AQ366" s="100"/>
      <c r="AR366" s="101"/>
    </row>
    <row r="367" spans="43:44" ht="14.25" customHeight="1" x14ac:dyDescent="0.35">
      <c r="AQ367" s="100"/>
      <c r="AR367" s="101"/>
    </row>
    <row r="368" spans="43:44" ht="14.25" customHeight="1" x14ac:dyDescent="0.35">
      <c r="AQ368" s="100"/>
      <c r="AR368" s="101"/>
    </row>
    <row r="369" spans="43:44" ht="14.25" customHeight="1" x14ac:dyDescent="0.35">
      <c r="AQ369" s="100"/>
      <c r="AR369" s="101"/>
    </row>
    <row r="370" spans="43:44" ht="14.25" customHeight="1" x14ac:dyDescent="0.35">
      <c r="AQ370" s="100"/>
      <c r="AR370" s="101"/>
    </row>
    <row r="371" spans="43:44" ht="14.25" customHeight="1" x14ac:dyDescent="0.35">
      <c r="AQ371" s="100"/>
      <c r="AR371" s="101"/>
    </row>
    <row r="372" spans="43:44" ht="14.25" customHeight="1" x14ac:dyDescent="0.35">
      <c r="AQ372" s="100"/>
      <c r="AR372" s="101"/>
    </row>
    <row r="373" spans="43:44" ht="14.25" customHeight="1" x14ac:dyDescent="0.35">
      <c r="AQ373" s="100"/>
      <c r="AR373" s="101"/>
    </row>
    <row r="374" spans="43:44" ht="14.25" customHeight="1" x14ac:dyDescent="0.35">
      <c r="AQ374" s="100"/>
      <c r="AR374" s="101"/>
    </row>
    <row r="375" spans="43:44" ht="14.25" customHeight="1" x14ac:dyDescent="0.35">
      <c r="AQ375" s="100"/>
      <c r="AR375" s="101"/>
    </row>
    <row r="376" spans="43:44" ht="14.25" customHeight="1" x14ac:dyDescent="0.35">
      <c r="AQ376" s="100"/>
      <c r="AR376" s="101"/>
    </row>
    <row r="377" spans="43:44" ht="14.25" customHeight="1" x14ac:dyDescent="0.35">
      <c r="AQ377" s="100"/>
      <c r="AR377" s="101"/>
    </row>
    <row r="378" spans="43:44" ht="14.25" customHeight="1" x14ac:dyDescent="0.35">
      <c r="AQ378" s="100"/>
      <c r="AR378" s="101"/>
    </row>
    <row r="379" spans="43:44" ht="14.25" customHeight="1" x14ac:dyDescent="0.35">
      <c r="AQ379" s="100"/>
      <c r="AR379" s="101"/>
    </row>
    <row r="380" spans="43:44" ht="14.25" customHeight="1" x14ac:dyDescent="0.35">
      <c r="AQ380" s="100"/>
      <c r="AR380" s="101"/>
    </row>
    <row r="381" spans="43:44" ht="14.25" customHeight="1" x14ac:dyDescent="0.35">
      <c r="AQ381" s="100"/>
      <c r="AR381" s="101"/>
    </row>
    <row r="382" spans="43:44" ht="14.25" customHeight="1" x14ac:dyDescent="0.35">
      <c r="AQ382" s="100"/>
      <c r="AR382" s="101"/>
    </row>
    <row r="383" spans="43:44" ht="14.25" customHeight="1" x14ac:dyDescent="0.35">
      <c r="AQ383" s="100"/>
      <c r="AR383" s="101"/>
    </row>
    <row r="384" spans="43:44" ht="14.25" customHeight="1" x14ac:dyDescent="0.35">
      <c r="AQ384" s="100"/>
      <c r="AR384" s="101"/>
    </row>
    <row r="385" spans="43:44" ht="14.25" customHeight="1" x14ac:dyDescent="0.35">
      <c r="AQ385" s="100"/>
      <c r="AR385" s="101"/>
    </row>
    <row r="386" spans="43:44" ht="14.25" customHeight="1" x14ac:dyDescent="0.35">
      <c r="AQ386" s="100"/>
      <c r="AR386" s="101"/>
    </row>
    <row r="387" spans="43:44" ht="14.25" customHeight="1" x14ac:dyDescent="0.35">
      <c r="AQ387" s="100"/>
      <c r="AR387" s="101"/>
    </row>
    <row r="388" spans="43:44" ht="14.25" customHeight="1" x14ac:dyDescent="0.35">
      <c r="AQ388" s="100"/>
      <c r="AR388" s="101"/>
    </row>
    <row r="389" spans="43:44" ht="14.25" customHeight="1" x14ac:dyDescent="0.35">
      <c r="AQ389" s="100"/>
      <c r="AR389" s="101"/>
    </row>
    <row r="390" spans="43:44" ht="14.25" customHeight="1" x14ac:dyDescent="0.35">
      <c r="AQ390" s="100"/>
      <c r="AR390" s="101"/>
    </row>
    <row r="391" spans="43:44" ht="14.25" customHeight="1" x14ac:dyDescent="0.35">
      <c r="AQ391" s="100"/>
      <c r="AR391" s="101"/>
    </row>
    <row r="392" spans="43:44" ht="14.25" customHeight="1" x14ac:dyDescent="0.35">
      <c r="AQ392" s="100"/>
      <c r="AR392" s="101"/>
    </row>
    <row r="393" spans="43:44" ht="14.25" customHeight="1" x14ac:dyDescent="0.35">
      <c r="AQ393" s="100"/>
      <c r="AR393" s="101"/>
    </row>
    <row r="394" spans="43:44" ht="14.25" customHeight="1" x14ac:dyDescent="0.35">
      <c r="AQ394" s="100"/>
      <c r="AR394" s="101"/>
    </row>
    <row r="395" spans="43:44" ht="14.25" customHeight="1" x14ac:dyDescent="0.35">
      <c r="AQ395" s="100"/>
      <c r="AR395" s="101"/>
    </row>
    <row r="396" spans="43:44" ht="14.25" customHeight="1" x14ac:dyDescent="0.35">
      <c r="AQ396" s="100"/>
      <c r="AR396" s="101"/>
    </row>
    <row r="397" spans="43:44" ht="14.25" customHeight="1" x14ac:dyDescent="0.35">
      <c r="AQ397" s="100"/>
      <c r="AR397" s="101"/>
    </row>
    <row r="398" spans="43:44" ht="14.25" customHeight="1" x14ac:dyDescent="0.35">
      <c r="AQ398" s="100"/>
      <c r="AR398" s="101"/>
    </row>
    <row r="399" spans="43:44" ht="14.25" customHeight="1" x14ac:dyDescent="0.35">
      <c r="AQ399" s="100"/>
      <c r="AR399" s="101"/>
    </row>
    <row r="400" spans="43:44" ht="14.25" customHeight="1" x14ac:dyDescent="0.35">
      <c r="AQ400" s="100"/>
      <c r="AR400" s="101"/>
    </row>
    <row r="401" spans="43:44" ht="14.25" customHeight="1" x14ac:dyDescent="0.35">
      <c r="AQ401" s="100"/>
      <c r="AR401" s="101"/>
    </row>
    <row r="402" spans="43:44" ht="14.25" customHeight="1" x14ac:dyDescent="0.35">
      <c r="AQ402" s="100"/>
      <c r="AR402" s="101"/>
    </row>
    <row r="403" spans="43:44" ht="14.25" customHeight="1" x14ac:dyDescent="0.35">
      <c r="AQ403" s="100"/>
      <c r="AR403" s="101"/>
    </row>
    <row r="404" spans="43:44" ht="14.25" customHeight="1" x14ac:dyDescent="0.35">
      <c r="AQ404" s="100"/>
      <c r="AR404" s="101"/>
    </row>
    <row r="405" spans="43:44" ht="14.25" customHeight="1" x14ac:dyDescent="0.35">
      <c r="AQ405" s="100"/>
      <c r="AR405" s="101"/>
    </row>
    <row r="406" spans="43:44" ht="14.25" customHeight="1" x14ac:dyDescent="0.35">
      <c r="AQ406" s="100"/>
      <c r="AR406" s="101"/>
    </row>
    <row r="407" spans="43:44" ht="14.25" customHeight="1" x14ac:dyDescent="0.35">
      <c r="AQ407" s="100"/>
      <c r="AR407" s="101"/>
    </row>
    <row r="408" spans="43:44" ht="14.25" customHeight="1" x14ac:dyDescent="0.35">
      <c r="AQ408" s="100"/>
      <c r="AR408" s="101"/>
    </row>
    <row r="409" spans="43:44" ht="14.25" customHeight="1" x14ac:dyDescent="0.35">
      <c r="AQ409" s="100"/>
      <c r="AR409" s="101"/>
    </row>
    <row r="410" spans="43:44" ht="14.25" customHeight="1" x14ac:dyDescent="0.35">
      <c r="AQ410" s="100"/>
      <c r="AR410" s="101"/>
    </row>
    <row r="411" spans="43:44" ht="14.25" customHeight="1" x14ac:dyDescent="0.35">
      <c r="AQ411" s="100"/>
      <c r="AR411" s="101"/>
    </row>
    <row r="412" spans="43:44" ht="14.25" customHeight="1" x14ac:dyDescent="0.35">
      <c r="AQ412" s="100"/>
      <c r="AR412" s="101"/>
    </row>
    <row r="413" spans="43:44" ht="14.25" customHeight="1" x14ac:dyDescent="0.35">
      <c r="AQ413" s="100"/>
      <c r="AR413" s="101"/>
    </row>
    <row r="414" spans="43:44" ht="14.25" customHeight="1" x14ac:dyDescent="0.35">
      <c r="AQ414" s="100"/>
      <c r="AR414" s="101"/>
    </row>
    <row r="415" spans="43:44" ht="14.25" customHeight="1" x14ac:dyDescent="0.35">
      <c r="AQ415" s="100"/>
      <c r="AR415" s="101"/>
    </row>
    <row r="416" spans="43:44" ht="14.25" customHeight="1" x14ac:dyDescent="0.35">
      <c r="AQ416" s="100"/>
      <c r="AR416" s="101"/>
    </row>
    <row r="417" spans="43:44" ht="14.25" customHeight="1" x14ac:dyDescent="0.35">
      <c r="AQ417" s="100"/>
      <c r="AR417" s="101"/>
    </row>
    <row r="418" spans="43:44" ht="14.25" customHeight="1" x14ac:dyDescent="0.35">
      <c r="AQ418" s="100"/>
      <c r="AR418" s="101"/>
    </row>
    <row r="419" spans="43:44" ht="14.25" customHeight="1" x14ac:dyDescent="0.35">
      <c r="AQ419" s="100"/>
      <c r="AR419" s="101"/>
    </row>
    <row r="420" spans="43:44" ht="14.25" customHeight="1" x14ac:dyDescent="0.35">
      <c r="AQ420" s="100"/>
      <c r="AR420" s="101"/>
    </row>
    <row r="421" spans="43:44" ht="14.25" customHeight="1" x14ac:dyDescent="0.35">
      <c r="AQ421" s="100"/>
      <c r="AR421" s="101"/>
    </row>
    <row r="422" spans="43:44" ht="14.25" customHeight="1" x14ac:dyDescent="0.35">
      <c r="AQ422" s="100"/>
      <c r="AR422" s="101"/>
    </row>
    <row r="423" spans="43:44" ht="14.25" customHeight="1" x14ac:dyDescent="0.35">
      <c r="AQ423" s="100"/>
      <c r="AR423" s="101"/>
    </row>
    <row r="424" spans="43:44" ht="14.25" customHeight="1" x14ac:dyDescent="0.35">
      <c r="AQ424" s="100"/>
      <c r="AR424" s="101"/>
    </row>
    <row r="425" spans="43:44" ht="14.25" customHeight="1" x14ac:dyDescent="0.35">
      <c r="AQ425" s="100"/>
      <c r="AR425" s="101"/>
    </row>
    <row r="426" spans="43:44" ht="14.25" customHeight="1" x14ac:dyDescent="0.35">
      <c r="AQ426" s="100"/>
      <c r="AR426" s="101"/>
    </row>
    <row r="427" spans="43:44" ht="14.25" customHeight="1" x14ac:dyDescent="0.35">
      <c r="AQ427" s="100"/>
      <c r="AR427" s="101"/>
    </row>
    <row r="428" spans="43:44" ht="14.25" customHeight="1" x14ac:dyDescent="0.35">
      <c r="AQ428" s="100"/>
      <c r="AR428" s="101"/>
    </row>
    <row r="429" spans="43:44" ht="14.25" customHeight="1" x14ac:dyDescent="0.35">
      <c r="AQ429" s="100"/>
      <c r="AR429" s="101"/>
    </row>
    <row r="430" spans="43:44" ht="14.25" customHeight="1" x14ac:dyDescent="0.35">
      <c r="AQ430" s="100"/>
      <c r="AR430" s="101"/>
    </row>
    <row r="431" spans="43:44" ht="14.25" customHeight="1" x14ac:dyDescent="0.35">
      <c r="AQ431" s="100"/>
      <c r="AR431" s="101"/>
    </row>
    <row r="432" spans="43:44" ht="14.25" customHeight="1" x14ac:dyDescent="0.35">
      <c r="AQ432" s="100"/>
      <c r="AR432" s="101"/>
    </row>
    <row r="433" spans="43:44" ht="14.25" customHeight="1" x14ac:dyDescent="0.35">
      <c r="AQ433" s="100"/>
      <c r="AR433" s="101"/>
    </row>
    <row r="434" spans="43:44" ht="14.25" customHeight="1" x14ac:dyDescent="0.35">
      <c r="AQ434" s="100"/>
      <c r="AR434" s="101"/>
    </row>
    <row r="435" spans="43:44" ht="14.25" customHeight="1" x14ac:dyDescent="0.35">
      <c r="AQ435" s="100"/>
      <c r="AR435" s="101"/>
    </row>
    <row r="436" spans="43:44" ht="14.25" customHeight="1" x14ac:dyDescent="0.35">
      <c r="AQ436" s="100"/>
      <c r="AR436" s="101"/>
    </row>
    <row r="437" spans="43:44" ht="14.25" customHeight="1" x14ac:dyDescent="0.35">
      <c r="AQ437" s="100"/>
      <c r="AR437" s="101"/>
    </row>
    <row r="438" spans="43:44" ht="14.25" customHeight="1" x14ac:dyDescent="0.35">
      <c r="AQ438" s="100"/>
      <c r="AR438" s="101"/>
    </row>
    <row r="439" spans="43:44" ht="14.25" customHeight="1" x14ac:dyDescent="0.35">
      <c r="AQ439" s="100"/>
      <c r="AR439" s="101"/>
    </row>
    <row r="440" spans="43:44" ht="14.25" customHeight="1" x14ac:dyDescent="0.35">
      <c r="AQ440" s="100"/>
      <c r="AR440" s="101"/>
    </row>
    <row r="441" spans="43:44" ht="14.25" customHeight="1" x14ac:dyDescent="0.35">
      <c r="AQ441" s="100"/>
      <c r="AR441" s="101"/>
    </row>
    <row r="442" spans="43:44" ht="14.25" customHeight="1" x14ac:dyDescent="0.35">
      <c r="AQ442" s="100"/>
      <c r="AR442" s="101"/>
    </row>
    <row r="443" spans="43:44" ht="14.25" customHeight="1" x14ac:dyDescent="0.35">
      <c r="AQ443" s="100"/>
      <c r="AR443" s="101"/>
    </row>
    <row r="444" spans="43:44" ht="14.25" customHeight="1" x14ac:dyDescent="0.35">
      <c r="AQ444" s="100"/>
      <c r="AR444" s="101"/>
    </row>
    <row r="445" spans="43:44" ht="14.25" customHeight="1" x14ac:dyDescent="0.35">
      <c r="AQ445" s="100"/>
      <c r="AR445" s="101"/>
    </row>
    <row r="446" spans="43:44" ht="14.25" customHeight="1" x14ac:dyDescent="0.35">
      <c r="AQ446" s="100"/>
      <c r="AR446" s="101"/>
    </row>
    <row r="447" spans="43:44" ht="14.25" customHeight="1" x14ac:dyDescent="0.35">
      <c r="AQ447" s="100"/>
      <c r="AR447" s="101"/>
    </row>
    <row r="448" spans="43:44" ht="14.25" customHeight="1" x14ac:dyDescent="0.35">
      <c r="AQ448" s="100"/>
      <c r="AR448" s="101"/>
    </row>
    <row r="449" spans="43:44" ht="14.25" customHeight="1" x14ac:dyDescent="0.35">
      <c r="AQ449" s="100"/>
      <c r="AR449" s="101"/>
    </row>
    <row r="450" spans="43:44" ht="14.25" customHeight="1" x14ac:dyDescent="0.35">
      <c r="AQ450" s="100"/>
      <c r="AR450" s="101"/>
    </row>
    <row r="451" spans="43:44" ht="14.25" customHeight="1" x14ac:dyDescent="0.35">
      <c r="AQ451" s="100"/>
      <c r="AR451" s="101"/>
    </row>
    <row r="452" spans="43:44" ht="14.25" customHeight="1" x14ac:dyDescent="0.35">
      <c r="AQ452" s="100"/>
      <c r="AR452" s="101"/>
    </row>
    <row r="453" spans="43:44" ht="14.25" customHeight="1" x14ac:dyDescent="0.35">
      <c r="AQ453" s="100"/>
      <c r="AR453" s="101"/>
    </row>
    <row r="454" spans="43:44" ht="14.25" customHeight="1" x14ac:dyDescent="0.35">
      <c r="AQ454" s="100"/>
      <c r="AR454" s="101"/>
    </row>
    <row r="455" spans="43:44" ht="14.25" customHeight="1" x14ac:dyDescent="0.35">
      <c r="AQ455" s="100"/>
      <c r="AR455" s="101"/>
    </row>
    <row r="456" spans="43:44" ht="14.25" customHeight="1" x14ac:dyDescent="0.35">
      <c r="AQ456" s="100"/>
      <c r="AR456" s="101"/>
    </row>
    <row r="457" spans="43:44" ht="14.25" customHeight="1" x14ac:dyDescent="0.35">
      <c r="AQ457" s="100"/>
      <c r="AR457" s="101"/>
    </row>
    <row r="458" spans="43:44" ht="14.25" customHeight="1" x14ac:dyDescent="0.35">
      <c r="AQ458" s="100"/>
      <c r="AR458" s="101"/>
    </row>
    <row r="459" spans="43:44" ht="14.25" customHeight="1" x14ac:dyDescent="0.35">
      <c r="AQ459" s="100"/>
      <c r="AR459" s="101"/>
    </row>
    <row r="460" spans="43:44" ht="14.25" customHeight="1" x14ac:dyDescent="0.35">
      <c r="AQ460" s="100"/>
      <c r="AR460" s="101"/>
    </row>
    <row r="461" spans="43:44" ht="14.25" customHeight="1" x14ac:dyDescent="0.35">
      <c r="AQ461" s="100"/>
      <c r="AR461" s="101"/>
    </row>
    <row r="462" spans="43:44" ht="14.25" customHeight="1" x14ac:dyDescent="0.35">
      <c r="AQ462" s="100"/>
      <c r="AR462" s="101"/>
    </row>
    <row r="463" spans="43:44" ht="14.25" customHeight="1" x14ac:dyDescent="0.35">
      <c r="AQ463" s="100"/>
      <c r="AR463" s="101"/>
    </row>
    <row r="464" spans="43:44" ht="14.25" customHeight="1" x14ac:dyDescent="0.35">
      <c r="AQ464" s="100"/>
      <c r="AR464" s="101"/>
    </row>
    <row r="465" spans="43:44" ht="14.25" customHeight="1" x14ac:dyDescent="0.35">
      <c r="AQ465" s="100"/>
      <c r="AR465" s="101"/>
    </row>
    <row r="466" spans="43:44" ht="14.25" customHeight="1" x14ac:dyDescent="0.35">
      <c r="AQ466" s="100"/>
      <c r="AR466" s="101"/>
    </row>
    <row r="467" spans="43:44" ht="14.25" customHeight="1" x14ac:dyDescent="0.35">
      <c r="AQ467" s="100"/>
      <c r="AR467" s="101"/>
    </row>
    <row r="468" spans="43:44" ht="14.25" customHeight="1" x14ac:dyDescent="0.35">
      <c r="AQ468" s="100"/>
      <c r="AR468" s="101"/>
    </row>
    <row r="469" spans="43:44" ht="14.25" customHeight="1" x14ac:dyDescent="0.35">
      <c r="AQ469" s="100"/>
      <c r="AR469" s="101"/>
    </row>
    <row r="470" spans="43:44" ht="14.25" customHeight="1" x14ac:dyDescent="0.35">
      <c r="AQ470" s="100"/>
      <c r="AR470" s="101"/>
    </row>
    <row r="471" spans="43:44" ht="14.25" customHeight="1" x14ac:dyDescent="0.35">
      <c r="AQ471" s="100"/>
      <c r="AR471" s="101"/>
    </row>
    <row r="472" spans="43:44" ht="14.25" customHeight="1" x14ac:dyDescent="0.35">
      <c r="AQ472" s="100"/>
      <c r="AR472" s="101"/>
    </row>
    <row r="473" spans="43:44" ht="14.25" customHeight="1" x14ac:dyDescent="0.35">
      <c r="AQ473" s="100"/>
      <c r="AR473" s="101"/>
    </row>
    <row r="474" spans="43:44" ht="14.25" customHeight="1" x14ac:dyDescent="0.35">
      <c r="AQ474" s="100"/>
      <c r="AR474" s="101"/>
    </row>
    <row r="475" spans="43:44" ht="14.25" customHeight="1" x14ac:dyDescent="0.35">
      <c r="AQ475" s="100"/>
      <c r="AR475" s="101"/>
    </row>
    <row r="476" spans="43:44" ht="14.25" customHeight="1" x14ac:dyDescent="0.35">
      <c r="AQ476" s="100"/>
      <c r="AR476" s="101"/>
    </row>
    <row r="477" spans="43:44" ht="14.25" customHeight="1" x14ac:dyDescent="0.35">
      <c r="AQ477" s="100"/>
      <c r="AR477" s="101"/>
    </row>
    <row r="478" spans="43:44" ht="14.25" customHeight="1" x14ac:dyDescent="0.35">
      <c r="AQ478" s="100"/>
      <c r="AR478" s="101"/>
    </row>
    <row r="479" spans="43:44" ht="14.25" customHeight="1" x14ac:dyDescent="0.35">
      <c r="AQ479" s="100"/>
      <c r="AR479" s="101"/>
    </row>
    <row r="480" spans="43:44" ht="14.25" customHeight="1" x14ac:dyDescent="0.35">
      <c r="AQ480" s="100"/>
      <c r="AR480" s="101"/>
    </row>
    <row r="481" spans="43:44" ht="14.25" customHeight="1" x14ac:dyDescent="0.35">
      <c r="AQ481" s="100"/>
      <c r="AR481" s="101"/>
    </row>
    <row r="482" spans="43:44" ht="14.25" customHeight="1" x14ac:dyDescent="0.35">
      <c r="AQ482" s="100"/>
      <c r="AR482" s="101"/>
    </row>
    <row r="483" spans="43:44" ht="14.25" customHeight="1" x14ac:dyDescent="0.35">
      <c r="AQ483" s="100"/>
      <c r="AR483" s="101"/>
    </row>
    <row r="484" spans="43:44" ht="14.25" customHeight="1" x14ac:dyDescent="0.35">
      <c r="AQ484" s="100"/>
      <c r="AR484" s="101"/>
    </row>
    <row r="485" spans="43:44" ht="14.25" customHeight="1" x14ac:dyDescent="0.35">
      <c r="AQ485" s="100"/>
      <c r="AR485" s="101"/>
    </row>
    <row r="486" spans="43:44" ht="14.25" customHeight="1" x14ac:dyDescent="0.35">
      <c r="AQ486" s="100"/>
      <c r="AR486" s="101"/>
    </row>
    <row r="487" spans="43:44" ht="14.25" customHeight="1" x14ac:dyDescent="0.35">
      <c r="AQ487" s="100"/>
      <c r="AR487" s="101"/>
    </row>
    <row r="488" spans="43:44" ht="14.25" customHeight="1" x14ac:dyDescent="0.35">
      <c r="AQ488" s="100"/>
      <c r="AR488" s="101"/>
    </row>
    <row r="489" spans="43:44" ht="14.25" customHeight="1" x14ac:dyDescent="0.35">
      <c r="AQ489" s="100"/>
      <c r="AR489" s="101"/>
    </row>
    <row r="490" spans="43:44" ht="14.25" customHeight="1" x14ac:dyDescent="0.35">
      <c r="AQ490" s="100"/>
      <c r="AR490" s="101"/>
    </row>
    <row r="491" spans="43:44" ht="14.25" customHeight="1" x14ac:dyDescent="0.35">
      <c r="AQ491" s="100"/>
      <c r="AR491" s="101"/>
    </row>
    <row r="492" spans="43:44" ht="14.25" customHeight="1" x14ac:dyDescent="0.35">
      <c r="AQ492" s="100"/>
      <c r="AR492" s="101"/>
    </row>
    <row r="493" spans="43:44" ht="14.25" customHeight="1" x14ac:dyDescent="0.35">
      <c r="AQ493" s="100"/>
      <c r="AR493" s="101"/>
    </row>
    <row r="494" spans="43:44" ht="14.25" customHeight="1" x14ac:dyDescent="0.35">
      <c r="AQ494" s="100"/>
      <c r="AR494" s="101"/>
    </row>
    <row r="495" spans="43:44" ht="14.25" customHeight="1" x14ac:dyDescent="0.35">
      <c r="AQ495" s="100"/>
      <c r="AR495" s="101"/>
    </row>
    <row r="496" spans="43:44" ht="14.25" customHeight="1" x14ac:dyDescent="0.35">
      <c r="AQ496" s="100"/>
      <c r="AR496" s="101"/>
    </row>
    <row r="497" spans="43:44" ht="14.25" customHeight="1" x14ac:dyDescent="0.35">
      <c r="AQ497" s="100"/>
      <c r="AR497" s="101"/>
    </row>
    <row r="498" spans="43:44" ht="14.25" customHeight="1" x14ac:dyDescent="0.35">
      <c r="AQ498" s="100"/>
      <c r="AR498" s="101"/>
    </row>
    <row r="499" spans="43:44" ht="14.25" customHeight="1" x14ac:dyDescent="0.35">
      <c r="AQ499" s="100"/>
      <c r="AR499" s="101"/>
    </row>
    <row r="500" spans="43:44" ht="14.25" customHeight="1" x14ac:dyDescent="0.35">
      <c r="AQ500" s="100"/>
      <c r="AR500" s="101"/>
    </row>
    <row r="501" spans="43:44" ht="14.25" customHeight="1" x14ac:dyDescent="0.35">
      <c r="AQ501" s="100"/>
      <c r="AR501" s="101"/>
    </row>
    <row r="502" spans="43:44" ht="14.25" customHeight="1" x14ac:dyDescent="0.35">
      <c r="AQ502" s="100"/>
      <c r="AR502" s="101"/>
    </row>
    <row r="503" spans="43:44" ht="14.25" customHeight="1" x14ac:dyDescent="0.35">
      <c r="AQ503" s="100"/>
      <c r="AR503" s="101"/>
    </row>
    <row r="504" spans="43:44" ht="14.25" customHeight="1" x14ac:dyDescent="0.35">
      <c r="AQ504" s="100"/>
      <c r="AR504" s="101"/>
    </row>
    <row r="505" spans="43:44" ht="14.25" customHeight="1" x14ac:dyDescent="0.35">
      <c r="AQ505" s="100"/>
      <c r="AR505" s="101"/>
    </row>
    <row r="506" spans="43:44" ht="14.25" customHeight="1" x14ac:dyDescent="0.35">
      <c r="AQ506" s="100"/>
      <c r="AR506" s="101"/>
    </row>
    <row r="507" spans="43:44" ht="14.25" customHeight="1" x14ac:dyDescent="0.35">
      <c r="AQ507" s="100"/>
      <c r="AR507" s="101"/>
    </row>
    <row r="508" spans="43:44" ht="14.25" customHeight="1" x14ac:dyDescent="0.35">
      <c r="AQ508" s="100"/>
      <c r="AR508" s="101"/>
    </row>
    <row r="509" spans="43:44" ht="14.25" customHeight="1" x14ac:dyDescent="0.35">
      <c r="AQ509" s="100"/>
      <c r="AR509" s="101"/>
    </row>
    <row r="510" spans="43:44" ht="14.25" customHeight="1" x14ac:dyDescent="0.35">
      <c r="AQ510" s="100"/>
      <c r="AR510" s="101"/>
    </row>
    <row r="511" spans="43:44" ht="14.25" customHeight="1" x14ac:dyDescent="0.35">
      <c r="AQ511" s="100"/>
      <c r="AR511" s="101"/>
    </row>
    <row r="512" spans="43:44" ht="14.25" customHeight="1" x14ac:dyDescent="0.35">
      <c r="AQ512" s="100"/>
      <c r="AR512" s="101"/>
    </row>
    <row r="513" spans="43:44" ht="14.25" customHeight="1" x14ac:dyDescent="0.35">
      <c r="AQ513" s="100"/>
      <c r="AR513" s="101"/>
    </row>
    <row r="514" spans="43:44" ht="14.25" customHeight="1" x14ac:dyDescent="0.35">
      <c r="AQ514" s="100"/>
      <c r="AR514" s="101"/>
    </row>
    <row r="515" spans="43:44" ht="14.25" customHeight="1" x14ac:dyDescent="0.35">
      <c r="AQ515" s="100"/>
      <c r="AR515" s="101"/>
    </row>
    <row r="516" spans="43:44" ht="14.25" customHeight="1" x14ac:dyDescent="0.35">
      <c r="AQ516" s="100"/>
      <c r="AR516" s="101"/>
    </row>
    <row r="517" spans="43:44" ht="14.25" customHeight="1" x14ac:dyDescent="0.35">
      <c r="AQ517" s="100"/>
      <c r="AR517" s="101"/>
    </row>
    <row r="518" spans="43:44" ht="14.25" customHeight="1" x14ac:dyDescent="0.35">
      <c r="AQ518" s="100"/>
      <c r="AR518" s="101"/>
    </row>
    <row r="519" spans="43:44" ht="14.25" customHeight="1" x14ac:dyDescent="0.35">
      <c r="AQ519" s="100"/>
      <c r="AR519" s="101"/>
    </row>
    <row r="520" spans="43:44" ht="14.25" customHeight="1" x14ac:dyDescent="0.35">
      <c r="AQ520" s="100"/>
      <c r="AR520" s="101"/>
    </row>
    <row r="521" spans="43:44" ht="14.25" customHeight="1" x14ac:dyDescent="0.35">
      <c r="AQ521" s="100"/>
      <c r="AR521" s="101"/>
    </row>
    <row r="522" spans="43:44" ht="14.25" customHeight="1" x14ac:dyDescent="0.35">
      <c r="AQ522" s="100"/>
      <c r="AR522" s="101"/>
    </row>
    <row r="523" spans="43:44" ht="14.25" customHeight="1" x14ac:dyDescent="0.35">
      <c r="AQ523" s="100"/>
      <c r="AR523" s="101"/>
    </row>
    <row r="524" spans="43:44" ht="14.25" customHeight="1" x14ac:dyDescent="0.35">
      <c r="AQ524" s="100"/>
      <c r="AR524" s="101"/>
    </row>
    <row r="525" spans="43:44" ht="14.25" customHeight="1" x14ac:dyDescent="0.35">
      <c r="AQ525" s="100"/>
      <c r="AR525" s="101"/>
    </row>
    <row r="526" spans="43:44" ht="14.25" customHeight="1" x14ac:dyDescent="0.35">
      <c r="AQ526" s="100"/>
      <c r="AR526" s="101"/>
    </row>
    <row r="527" spans="43:44" ht="14.25" customHeight="1" x14ac:dyDescent="0.35">
      <c r="AQ527" s="100"/>
      <c r="AR527" s="101"/>
    </row>
    <row r="528" spans="43:44" ht="14.25" customHeight="1" x14ac:dyDescent="0.35">
      <c r="AQ528" s="100"/>
      <c r="AR528" s="101"/>
    </row>
    <row r="529" spans="43:44" ht="14.25" customHeight="1" x14ac:dyDescent="0.35">
      <c r="AQ529" s="100"/>
      <c r="AR529" s="101"/>
    </row>
    <row r="530" spans="43:44" ht="14.25" customHeight="1" x14ac:dyDescent="0.35">
      <c r="AQ530" s="100"/>
      <c r="AR530" s="101"/>
    </row>
    <row r="531" spans="43:44" ht="14.25" customHeight="1" x14ac:dyDescent="0.35">
      <c r="AQ531" s="100"/>
      <c r="AR531" s="101"/>
    </row>
    <row r="532" spans="43:44" ht="14.25" customHeight="1" x14ac:dyDescent="0.35">
      <c r="AQ532" s="100"/>
      <c r="AR532" s="101"/>
    </row>
    <row r="533" spans="43:44" ht="14.25" customHeight="1" x14ac:dyDescent="0.35">
      <c r="AQ533" s="100"/>
      <c r="AR533" s="101"/>
    </row>
    <row r="534" spans="43:44" ht="14.25" customHeight="1" x14ac:dyDescent="0.35">
      <c r="AQ534" s="100"/>
      <c r="AR534" s="101"/>
    </row>
    <row r="535" spans="43:44" ht="14.25" customHeight="1" x14ac:dyDescent="0.35">
      <c r="AQ535" s="100"/>
      <c r="AR535" s="101"/>
    </row>
    <row r="536" spans="43:44" ht="14.25" customHeight="1" x14ac:dyDescent="0.35">
      <c r="AQ536" s="100"/>
      <c r="AR536" s="101"/>
    </row>
    <row r="537" spans="43:44" ht="14.25" customHeight="1" x14ac:dyDescent="0.35">
      <c r="AQ537" s="100"/>
      <c r="AR537" s="101"/>
    </row>
    <row r="538" spans="43:44" ht="14.25" customHeight="1" x14ac:dyDescent="0.35">
      <c r="AQ538" s="100"/>
      <c r="AR538" s="101"/>
    </row>
    <row r="539" spans="43:44" ht="14.25" customHeight="1" x14ac:dyDescent="0.35">
      <c r="AQ539" s="100"/>
      <c r="AR539" s="101"/>
    </row>
    <row r="540" spans="43:44" ht="14.25" customHeight="1" x14ac:dyDescent="0.35">
      <c r="AQ540" s="100"/>
      <c r="AR540" s="101"/>
    </row>
    <row r="541" spans="43:44" ht="14.25" customHeight="1" x14ac:dyDescent="0.35">
      <c r="AQ541" s="100"/>
      <c r="AR541" s="101"/>
    </row>
    <row r="542" spans="43:44" ht="14.25" customHeight="1" x14ac:dyDescent="0.35">
      <c r="AQ542" s="100"/>
      <c r="AR542" s="101"/>
    </row>
    <row r="543" spans="43:44" ht="14.25" customHeight="1" x14ac:dyDescent="0.35">
      <c r="AQ543" s="100"/>
      <c r="AR543" s="101"/>
    </row>
    <row r="544" spans="43:44" ht="14.25" customHeight="1" x14ac:dyDescent="0.35">
      <c r="AQ544" s="100"/>
      <c r="AR544" s="101"/>
    </row>
    <row r="545" spans="43:44" ht="14.25" customHeight="1" x14ac:dyDescent="0.35">
      <c r="AQ545" s="100"/>
      <c r="AR545" s="101"/>
    </row>
    <row r="546" spans="43:44" ht="14.25" customHeight="1" x14ac:dyDescent="0.35">
      <c r="AQ546" s="100"/>
      <c r="AR546" s="101"/>
    </row>
    <row r="547" spans="43:44" ht="14.25" customHeight="1" x14ac:dyDescent="0.35">
      <c r="AQ547" s="100"/>
      <c r="AR547" s="101"/>
    </row>
    <row r="548" spans="43:44" ht="14.25" customHeight="1" x14ac:dyDescent="0.35">
      <c r="AQ548" s="100"/>
      <c r="AR548" s="101"/>
    </row>
    <row r="549" spans="43:44" ht="14.25" customHeight="1" x14ac:dyDescent="0.35">
      <c r="AQ549" s="100"/>
      <c r="AR549" s="101"/>
    </row>
    <row r="550" spans="43:44" ht="14.25" customHeight="1" x14ac:dyDescent="0.35">
      <c r="AQ550" s="100"/>
      <c r="AR550" s="101"/>
    </row>
    <row r="551" spans="43:44" ht="14.25" customHeight="1" x14ac:dyDescent="0.35">
      <c r="AQ551" s="100"/>
      <c r="AR551" s="101"/>
    </row>
    <row r="552" spans="43:44" ht="14.25" customHeight="1" x14ac:dyDescent="0.35">
      <c r="AQ552" s="100"/>
      <c r="AR552" s="101"/>
    </row>
    <row r="553" spans="43:44" ht="14.25" customHeight="1" x14ac:dyDescent="0.35">
      <c r="AQ553" s="100"/>
      <c r="AR553" s="101"/>
    </row>
    <row r="554" spans="43:44" ht="14.25" customHeight="1" x14ac:dyDescent="0.35">
      <c r="AQ554" s="100"/>
      <c r="AR554" s="101"/>
    </row>
    <row r="555" spans="43:44" ht="14.25" customHeight="1" x14ac:dyDescent="0.35">
      <c r="AQ555" s="100"/>
      <c r="AR555" s="101"/>
    </row>
    <row r="556" spans="43:44" ht="14.25" customHeight="1" x14ac:dyDescent="0.35">
      <c r="AQ556" s="100"/>
      <c r="AR556" s="101"/>
    </row>
    <row r="557" spans="43:44" ht="14.25" customHeight="1" x14ac:dyDescent="0.35">
      <c r="AQ557" s="100"/>
      <c r="AR557" s="101"/>
    </row>
    <row r="558" spans="43:44" ht="14.25" customHeight="1" x14ac:dyDescent="0.35">
      <c r="AQ558" s="100"/>
      <c r="AR558" s="101"/>
    </row>
    <row r="559" spans="43:44" ht="14.25" customHeight="1" x14ac:dyDescent="0.35">
      <c r="AQ559" s="100"/>
      <c r="AR559" s="101"/>
    </row>
    <row r="560" spans="43:44" ht="14.25" customHeight="1" x14ac:dyDescent="0.35">
      <c r="AQ560" s="100"/>
      <c r="AR560" s="101"/>
    </row>
    <row r="561" spans="43:44" ht="14.25" customHeight="1" x14ac:dyDescent="0.35">
      <c r="AQ561" s="100"/>
      <c r="AR561" s="101"/>
    </row>
    <row r="562" spans="43:44" ht="14.25" customHeight="1" x14ac:dyDescent="0.35">
      <c r="AQ562" s="100"/>
      <c r="AR562" s="101"/>
    </row>
    <row r="563" spans="43:44" ht="14.25" customHeight="1" x14ac:dyDescent="0.35">
      <c r="AQ563" s="100"/>
      <c r="AR563" s="101"/>
    </row>
    <row r="564" spans="43:44" ht="14.25" customHeight="1" x14ac:dyDescent="0.35">
      <c r="AQ564" s="100"/>
      <c r="AR564" s="101"/>
    </row>
    <row r="565" spans="43:44" ht="14.25" customHeight="1" x14ac:dyDescent="0.35">
      <c r="AQ565" s="100"/>
      <c r="AR565" s="101"/>
    </row>
    <row r="566" spans="43:44" ht="14.25" customHeight="1" x14ac:dyDescent="0.35">
      <c r="AQ566" s="100"/>
      <c r="AR566" s="101"/>
    </row>
    <row r="567" spans="43:44" ht="14.25" customHeight="1" x14ac:dyDescent="0.35">
      <c r="AQ567" s="100"/>
      <c r="AR567" s="101"/>
    </row>
    <row r="568" spans="43:44" ht="14.25" customHeight="1" x14ac:dyDescent="0.35">
      <c r="AQ568" s="100"/>
      <c r="AR568" s="101"/>
    </row>
    <row r="569" spans="43:44" ht="14.25" customHeight="1" x14ac:dyDescent="0.35">
      <c r="AQ569" s="100"/>
      <c r="AR569" s="101"/>
    </row>
    <row r="570" spans="43:44" ht="14.25" customHeight="1" x14ac:dyDescent="0.35">
      <c r="AQ570" s="100"/>
      <c r="AR570" s="101"/>
    </row>
    <row r="571" spans="43:44" ht="14.25" customHeight="1" x14ac:dyDescent="0.35">
      <c r="AQ571" s="100"/>
      <c r="AR571" s="101"/>
    </row>
    <row r="572" spans="43:44" ht="14.25" customHeight="1" x14ac:dyDescent="0.35">
      <c r="AQ572" s="100"/>
      <c r="AR572" s="101"/>
    </row>
    <row r="573" spans="43:44" ht="14.25" customHeight="1" x14ac:dyDescent="0.35">
      <c r="AQ573" s="100"/>
      <c r="AR573" s="101"/>
    </row>
    <row r="574" spans="43:44" ht="14.25" customHeight="1" x14ac:dyDescent="0.35">
      <c r="AQ574" s="100"/>
      <c r="AR574" s="101"/>
    </row>
    <row r="575" spans="43:44" ht="14.25" customHeight="1" x14ac:dyDescent="0.35">
      <c r="AQ575" s="100"/>
      <c r="AR575" s="101"/>
    </row>
    <row r="576" spans="43:44" ht="14.25" customHeight="1" x14ac:dyDescent="0.35">
      <c r="AQ576" s="100"/>
      <c r="AR576" s="101"/>
    </row>
    <row r="577" spans="43:44" ht="14.25" customHeight="1" x14ac:dyDescent="0.35">
      <c r="AQ577" s="100"/>
      <c r="AR577" s="101"/>
    </row>
    <row r="578" spans="43:44" ht="14.25" customHeight="1" x14ac:dyDescent="0.35">
      <c r="AQ578" s="100"/>
      <c r="AR578" s="101"/>
    </row>
    <row r="579" spans="43:44" ht="14.25" customHeight="1" x14ac:dyDescent="0.35">
      <c r="AQ579" s="100"/>
      <c r="AR579" s="101"/>
    </row>
    <row r="580" spans="43:44" ht="14.25" customHeight="1" x14ac:dyDescent="0.35">
      <c r="AQ580" s="100"/>
      <c r="AR580" s="101"/>
    </row>
    <row r="581" spans="43:44" ht="14.25" customHeight="1" x14ac:dyDescent="0.35">
      <c r="AQ581" s="100"/>
      <c r="AR581" s="101"/>
    </row>
    <row r="582" spans="43:44" ht="14.25" customHeight="1" x14ac:dyDescent="0.35">
      <c r="AQ582" s="100"/>
      <c r="AR582" s="101"/>
    </row>
    <row r="583" spans="43:44" ht="14.25" customHeight="1" x14ac:dyDescent="0.35">
      <c r="AQ583" s="100"/>
      <c r="AR583" s="101"/>
    </row>
    <row r="584" spans="43:44" ht="14.25" customHeight="1" x14ac:dyDescent="0.35">
      <c r="AQ584" s="100"/>
      <c r="AR584" s="101"/>
    </row>
    <row r="585" spans="43:44" ht="14.25" customHeight="1" x14ac:dyDescent="0.35">
      <c r="AQ585" s="100"/>
      <c r="AR585" s="101"/>
    </row>
    <row r="586" spans="43:44" ht="14.25" customHeight="1" x14ac:dyDescent="0.35">
      <c r="AQ586" s="100"/>
      <c r="AR586" s="101"/>
    </row>
    <row r="587" spans="43:44" ht="14.25" customHeight="1" x14ac:dyDescent="0.35">
      <c r="AQ587" s="100"/>
      <c r="AR587" s="101"/>
    </row>
    <row r="588" spans="43:44" ht="14.25" customHeight="1" x14ac:dyDescent="0.35">
      <c r="AQ588" s="100"/>
      <c r="AR588" s="101"/>
    </row>
    <row r="589" spans="43:44" ht="14.25" customHeight="1" x14ac:dyDescent="0.35">
      <c r="AQ589" s="100"/>
      <c r="AR589" s="101"/>
    </row>
    <row r="590" spans="43:44" ht="14.25" customHeight="1" x14ac:dyDescent="0.35">
      <c r="AQ590" s="100"/>
      <c r="AR590" s="101"/>
    </row>
    <row r="591" spans="43:44" ht="14.25" customHeight="1" x14ac:dyDescent="0.35">
      <c r="AQ591" s="100"/>
      <c r="AR591" s="101"/>
    </row>
    <row r="592" spans="43:44" ht="14.25" customHeight="1" x14ac:dyDescent="0.35">
      <c r="AQ592" s="100"/>
      <c r="AR592" s="101"/>
    </row>
    <row r="593" spans="43:44" ht="14.25" customHeight="1" x14ac:dyDescent="0.35">
      <c r="AQ593" s="100"/>
      <c r="AR593" s="101"/>
    </row>
    <row r="594" spans="43:44" ht="14.25" customHeight="1" x14ac:dyDescent="0.35">
      <c r="AQ594" s="100"/>
      <c r="AR594" s="101"/>
    </row>
    <row r="595" spans="43:44" ht="14.25" customHeight="1" x14ac:dyDescent="0.35">
      <c r="AQ595" s="100"/>
      <c r="AR595" s="101"/>
    </row>
    <row r="596" spans="43:44" ht="14.25" customHeight="1" x14ac:dyDescent="0.35">
      <c r="AQ596" s="100"/>
      <c r="AR596" s="101"/>
    </row>
    <row r="597" spans="43:44" ht="14.25" customHeight="1" x14ac:dyDescent="0.35">
      <c r="AQ597" s="100"/>
      <c r="AR597" s="101"/>
    </row>
    <row r="598" spans="43:44" ht="14.25" customHeight="1" x14ac:dyDescent="0.35">
      <c r="AQ598" s="100"/>
      <c r="AR598" s="101"/>
    </row>
    <row r="599" spans="43:44" ht="14.25" customHeight="1" x14ac:dyDescent="0.35">
      <c r="AQ599" s="100"/>
      <c r="AR599" s="101"/>
    </row>
    <row r="600" spans="43:44" ht="14.25" customHeight="1" x14ac:dyDescent="0.35">
      <c r="AQ600" s="100"/>
      <c r="AR600" s="101"/>
    </row>
    <row r="601" spans="43:44" ht="14.25" customHeight="1" x14ac:dyDescent="0.35">
      <c r="AQ601" s="100"/>
      <c r="AR601" s="101"/>
    </row>
    <row r="602" spans="43:44" ht="14.25" customHeight="1" x14ac:dyDescent="0.35">
      <c r="AQ602" s="100"/>
      <c r="AR602" s="101"/>
    </row>
    <row r="603" spans="43:44" ht="14.25" customHeight="1" x14ac:dyDescent="0.35">
      <c r="AQ603" s="100"/>
      <c r="AR603" s="101"/>
    </row>
    <row r="604" spans="43:44" ht="14.25" customHeight="1" x14ac:dyDescent="0.35">
      <c r="AQ604" s="100"/>
      <c r="AR604" s="101"/>
    </row>
    <row r="605" spans="43:44" ht="14.25" customHeight="1" x14ac:dyDescent="0.35">
      <c r="AQ605" s="100"/>
      <c r="AR605" s="101"/>
    </row>
    <row r="606" spans="43:44" ht="14.25" customHeight="1" x14ac:dyDescent="0.35">
      <c r="AQ606" s="100"/>
      <c r="AR606" s="101"/>
    </row>
    <row r="607" spans="43:44" ht="14.25" customHeight="1" x14ac:dyDescent="0.35">
      <c r="AQ607" s="100"/>
      <c r="AR607" s="101"/>
    </row>
    <row r="608" spans="43:44" ht="14.25" customHeight="1" x14ac:dyDescent="0.35">
      <c r="AQ608" s="100"/>
      <c r="AR608" s="101"/>
    </row>
    <row r="609" spans="43:44" ht="14.25" customHeight="1" x14ac:dyDescent="0.35">
      <c r="AQ609" s="100"/>
      <c r="AR609" s="101"/>
    </row>
    <row r="610" spans="43:44" ht="14.25" customHeight="1" x14ac:dyDescent="0.35">
      <c r="AQ610" s="100"/>
      <c r="AR610" s="101"/>
    </row>
    <row r="611" spans="43:44" ht="14.25" customHeight="1" x14ac:dyDescent="0.35">
      <c r="AQ611" s="100"/>
      <c r="AR611" s="101"/>
    </row>
    <row r="612" spans="43:44" ht="14.25" customHeight="1" x14ac:dyDescent="0.35">
      <c r="AQ612" s="100"/>
      <c r="AR612" s="101"/>
    </row>
    <row r="613" spans="43:44" ht="14.25" customHeight="1" x14ac:dyDescent="0.35">
      <c r="AQ613" s="100"/>
      <c r="AR613" s="101"/>
    </row>
    <row r="614" spans="43:44" ht="14.25" customHeight="1" x14ac:dyDescent="0.35">
      <c r="AQ614" s="100"/>
      <c r="AR614" s="101"/>
    </row>
    <row r="615" spans="43:44" ht="14.25" customHeight="1" x14ac:dyDescent="0.35">
      <c r="AQ615" s="100"/>
      <c r="AR615" s="101"/>
    </row>
    <row r="616" spans="43:44" ht="14.25" customHeight="1" x14ac:dyDescent="0.35">
      <c r="AQ616" s="100"/>
      <c r="AR616" s="101"/>
    </row>
    <row r="617" spans="43:44" ht="14.25" customHeight="1" x14ac:dyDescent="0.35">
      <c r="AQ617" s="100"/>
      <c r="AR617" s="101"/>
    </row>
    <row r="618" spans="43:44" ht="14.25" customHeight="1" x14ac:dyDescent="0.35">
      <c r="AQ618" s="100"/>
      <c r="AR618" s="101"/>
    </row>
    <row r="619" spans="43:44" ht="14.25" customHeight="1" x14ac:dyDescent="0.35">
      <c r="AQ619" s="100"/>
      <c r="AR619" s="101"/>
    </row>
    <row r="620" spans="43:44" ht="14.25" customHeight="1" x14ac:dyDescent="0.35">
      <c r="AQ620" s="100"/>
      <c r="AR620" s="101"/>
    </row>
    <row r="621" spans="43:44" ht="14.25" customHeight="1" x14ac:dyDescent="0.35">
      <c r="AQ621" s="100"/>
      <c r="AR621" s="101"/>
    </row>
    <row r="622" spans="43:44" ht="14.25" customHeight="1" x14ac:dyDescent="0.35">
      <c r="AQ622" s="100"/>
      <c r="AR622" s="101"/>
    </row>
    <row r="623" spans="43:44" ht="14.25" customHeight="1" x14ac:dyDescent="0.35">
      <c r="AQ623" s="100"/>
      <c r="AR623" s="101"/>
    </row>
    <row r="624" spans="43:44" ht="14.25" customHeight="1" x14ac:dyDescent="0.35">
      <c r="AQ624" s="100"/>
      <c r="AR624" s="101"/>
    </row>
    <row r="625" spans="43:44" ht="14.25" customHeight="1" x14ac:dyDescent="0.35">
      <c r="AQ625" s="100"/>
      <c r="AR625" s="101"/>
    </row>
    <row r="626" spans="43:44" ht="14.25" customHeight="1" x14ac:dyDescent="0.35">
      <c r="AQ626" s="100"/>
      <c r="AR626" s="101"/>
    </row>
    <row r="627" spans="43:44" ht="14.25" customHeight="1" x14ac:dyDescent="0.35">
      <c r="AQ627" s="100"/>
      <c r="AR627" s="101"/>
    </row>
    <row r="628" spans="43:44" ht="14.25" customHeight="1" x14ac:dyDescent="0.35">
      <c r="AQ628" s="100"/>
      <c r="AR628" s="101"/>
    </row>
    <row r="629" spans="43:44" ht="14.25" customHeight="1" x14ac:dyDescent="0.35">
      <c r="AQ629" s="100"/>
      <c r="AR629" s="101"/>
    </row>
    <row r="630" spans="43:44" ht="14.25" customHeight="1" x14ac:dyDescent="0.35">
      <c r="AQ630" s="100"/>
      <c r="AR630" s="101"/>
    </row>
    <row r="631" spans="43:44" ht="14.25" customHeight="1" x14ac:dyDescent="0.35">
      <c r="AQ631" s="100"/>
      <c r="AR631" s="101"/>
    </row>
    <row r="632" spans="43:44" ht="14.25" customHeight="1" x14ac:dyDescent="0.35">
      <c r="AQ632" s="100"/>
      <c r="AR632" s="101"/>
    </row>
    <row r="633" spans="43:44" ht="14.25" customHeight="1" x14ac:dyDescent="0.35">
      <c r="AQ633" s="100"/>
      <c r="AR633" s="101"/>
    </row>
    <row r="634" spans="43:44" ht="14.25" customHeight="1" x14ac:dyDescent="0.35">
      <c r="AQ634" s="100"/>
      <c r="AR634" s="101"/>
    </row>
    <row r="635" spans="43:44" ht="14.25" customHeight="1" x14ac:dyDescent="0.35">
      <c r="AQ635" s="100"/>
      <c r="AR635" s="101"/>
    </row>
    <row r="636" spans="43:44" ht="14.25" customHeight="1" x14ac:dyDescent="0.35">
      <c r="AQ636" s="100"/>
      <c r="AR636" s="101"/>
    </row>
    <row r="637" spans="43:44" ht="14.25" customHeight="1" x14ac:dyDescent="0.35">
      <c r="AQ637" s="100"/>
      <c r="AR637" s="101"/>
    </row>
    <row r="638" spans="43:44" ht="14.25" customHeight="1" x14ac:dyDescent="0.35">
      <c r="AQ638" s="100"/>
      <c r="AR638" s="101"/>
    </row>
    <row r="639" spans="43:44" ht="14.25" customHeight="1" x14ac:dyDescent="0.35">
      <c r="AQ639" s="100"/>
      <c r="AR639" s="101"/>
    </row>
    <row r="640" spans="43:44" ht="14.25" customHeight="1" x14ac:dyDescent="0.35">
      <c r="AQ640" s="100"/>
      <c r="AR640" s="101"/>
    </row>
    <row r="641" spans="43:44" ht="14.25" customHeight="1" x14ac:dyDescent="0.35">
      <c r="AQ641" s="100"/>
      <c r="AR641" s="101"/>
    </row>
    <row r="642" spans="43:44" ht="14.25" customHeight="1" x14ac:dyDescent="0.35">
      <c r="AQ642" s="100"/>
      <c r="AR642" s="101"/>
    </row>
    <row r="643" spans="43:44" ht="14.25" customHeight="1" x14ac:dyDescent="0.35">
      <c r="AQ643" s="100"/>
      <c r="AR643" s="101"/>
    </row>
    <row r="644" spans="43:44" ht="14.25" customHeight="1" x14ac:dyDescent="0.35">
      <c r="AQ644" s="100"/>
      <c r="AR644" s="101"/>
    </row>
    <row r="645" spans="43:44" ht="14.25" customHeight="1" x14ac:dyDescent="0.35">
      <c r="AQ645" s="100"/>
      <c r="AR645" s="101"/>
    </row>
    <row r="646" spans="43:44" ht="14.25" customHeight="1" x14ac:dyDescent="0.35">
      <c r="AQ646" s="100"/>
      <c r="AR646" s="101"/>
    </row>
    <row r="647" spans="43:44" ht="14.25" customHeight="1" x14ac:dyDescent="0.35">
      <c r="AQ647" s="100"/>
      <c r="AR647" s="101"/>
    </row>
    <row r="648" spans="43:44" ht="14.25" customHeight="1" x14ac:dyDescent="0.35">
      <c r="AQ648" s="100"/>
      <c r="AR648" s="101"/>
    </row>
    <row r="649" spans="43:44" ht="14.25" customHeight="1" x14ac:dyDescent="0.35">
      <c r="AQ649" s="100"/>
      <c r="AR649" s="101"/>
    </row>
    <row r="650" spans="43:44" ht="14.25" customHeight="1" x14ac:dyDescent="0.35">
      <c r="AQ650" s="100"/>
      <c r="AR650" s="101"/>
    </row>
    <row r="651" spans="43:44" ht="14.25" customHeight="1" x14ac:dyDescent="0.35">
      <c r="AQ651" s="100"/>
      <c r="AR651" s="101"/>
    </row>
    <row r="652" spans="43:44" ht="14.25" customHeight="1" x14ac:dyDescent="0.35">
      <c r="AQ652" s="100"/>
      <c r="AR652" s="101"/>
    </row>
    <row r="653" spans="43:44" ht="14.25" customHeight="1" x14ac:dyDescent="0.35">
      <c r="AQ653" s="100"/>
      <c r="AR653" s="101"/>
    </row>
    <row r="654" spans="43:44" ht="14.25" customHeight="1" x14ac:dyDescent="0.35">
      <c r="AQ654" s="100"/>
      <c r="AR654" s="101"/>
    </row>
    <row r="655" spans="43:44" ht="14.25" customHeight="1" x14ac:dyDescent="0.35">
      <c r="AQ655" s="100"/>
      <c r="AR655" s="101"/>
    </row>
    <row r="656" spans="43:44" ht="14.25" customHeight="1" x14ac:dyDescent="0.35">
      <c r="AQ656" s="100"/>
      <c r="AR656" s="101"/>
    </row>
    <row r="657" spans="43:44" ht="14.25" customHeight="1" x14ac:dyDescent="0.35">
      <c r="AQ657" s="100"/>
      <c r="AR657" s="101"/>
    </row>
    <row r="658" spans="43:44" ht="14.25" customHeight="1" x14ac:dyDescent="0.35">
      <c r="AQ658" s="100"/>
      <c r="AR658" s="101"/>
    </row>
    <row r="659" spans="43:44" ht="14.25" customHeight="1" x14ac:dyDescent="0.35">
      <c r="AQ659" s="100"/>
      <c r="AR659" s="101"/>
    </row>
    <row r="660" spans="43:44" ht="14.25" customHeight="1" x14ac:dyDescent="0.35">
      <c r="AQ660" s="100"/>
      <c r="AR660" s="101"/>
    </row>
    <row r="661" spans="43:44" ht="14.25" customHeight="1" x14ac:dyDescent="0.35">
      <c r="AQ661" s="100"/>
      <c r="AR661" s="101"/>
    </row>
    <row r="662" spans="43:44" ht="14.25" customHeight="1" x14ac:dyDescent="0.35">
      <c r="AQ662" s="100"/>
      <c r="AR662" s="101"/>
    </row>
    <row r="663" spans="43:44" ht="14.25" customHeight="1" x14ac:dyDescent="0.35">
      <c r="AQ663" s="100"/>
      <c r="AR663" s="101"/>
    </row>
    <row r="664" spans="43:44" ht="14.25" customHeight="1" x14ac:dyDescent="0.35">
      <c r="AQ664" s="100"/>
      <c r="AR664" s="101"/>
    </row>
    <row r="665" spans="43:44" ht="14.25" customHeight="1" x14ac:dyDescent="0.35">
      <c r="AQ665" s="100"/>
      <c r="AR665" s="101"/>
    </row>
    <row r="666" spans="43:44" ht="14.25" customHeight="1" x14ac:dyDescent="0.35">
      <c r="AQ666" s="100"/>
      <c r="AR666" s="101"/>
    </row>
    <row r="667" spans="43:44" ht="14.25" customHeight="1" x14ac:dyDescent="0.35">
      <c r="AQ667" s="100"/>
      <c r="AR667" s="101"/>
    </row>
    <row r="668" spans="43:44" ht="14.25" customHeight="1" x14ac:dyDescent="0.35">
      <c r="AQ668" s="100"/>
      <c r="AR668" s="101"/>
    </row>
    <row r="669" spans="43:44" ht="14.25" customHeight="1" x14ac:dyDescent="0.35">
      <c r="AQ669" s="100"/>
      <c r="AR669" s="101"/>
    </row>
    <row r="670" spans="43:44" ht="14.25" customHeight="1" x14ac:dyDescent="0.35">
      <c r="AQ670" s="100"/>
      <c r="AR670" s="101"/>
    </row>
    <row r="671" spans="43:44" ht="14.25" customHeight="1" x14ac:dyDescent="0.35">
      <c r="AQ671" s="100"/>
      <c r="AR671" s="101"/>
    </row>
    <row r="672" spans="43:44" ht="14.25" customHeight="1" x14ac:dyDescent="0.35">
      <c r="AQ672" s="100"/>
      <c r="AR672" s="101"/>
    </row>
    <row r="673" spans="43:44" ht="14.25" customHeight="1" x14ac:dyDescent="0.35">
      <c r="AQ673" s="100"/>
      <c r="AR673" s="101"/>
    </row>
    <row r="674" spans="43:44" ht="14.25" customHeight="1" x14ac:dyDescent="0.35">
      <c r="AQ674" s="100"/>
      <c r="AR674" s="101"/>
    </row>
    <row r="675" spans="43:44" ht="14.25" customHeight="1" x14ac:dyDescent="0.35">
      <c r="AQ675" s="100"/>
      <c r="AR675" s="101"/>
    </row>
    <row r="676" spans="43:44" ht="14.25" customHeight="1" x14ac:dyDescent="0.35">
      <c r="AQ676" s="100"/>
      <c r="AR676" s="101"/>
    </row>
    <row r="677" spans="43:44" ht="14.25" customHeight="1" x14ac:dyDescent="0.35">
      <c r="AQ677" s="100"/>
      <c r="AR677" s="101"/>
    </row>
    <row r="678" spans="43:44" ht="14.25" customHeight="1" x14ac:dyDescent="0.35">
      <c r="AQ678" s="100"/>
      <c r="AR678" s="101"/>
    </row>
    <row r="679" spans="43:44" ht="14.25" customHeight="1" x14ac:dyDescent="0.35">
      <c r="AQ679" s="100"/>
      <c r="AR679" s="101"/>
    </row>
    <row r="680" spans="43:44" ht="14.25" customHeight="1" x14ac:dyDescent="0.35">
      <c r="AQ680" s="100"/>
      <c r="AR680" s="101"/>
    </row>
    <row r="681" spans="43:44" ht="14.25" customHeight="1" x14ac:dyDescent="0.35">
      <c r="AQ681" s="100"/>
      <c r="AR681" s="101"/>
    </row>
    <row r="682" spans="43:44" ht="14.25" customHeight="1" x14ac:dyDescent="0.35">
      <c r="AQ682" s="100"/>
      <c r="AR682" s="101"/>
    </row>
    <row r="683" spans="43:44" ht="14.25" customHeight="1" x14ac:dyDescent="0.35">
      <c r="AQ683" s="100"/>
      <c r="AR683" s="101"/>
    </row>
    <row r="684" spans="43:44" ht="14.25" customHeight="1" x14ac:dyDescent="0.35">
      <c r="AQ684" s="100"/>
      <c r="AR684" s="101"/>
    </row>
    <row r="685" spans="43:44" ht="14.25" customHeight="1" x14ac:dyDescent="0.35">
      <c r="AQ685" s="100"/>
      <c r="AR685" s="101"/>
    </row>
    <row r="686" spans="43:44" ht="14.25" customHeight="1" x14ac:dyDescent="0.35">
      <c r="AQ686" s="100"/>
      <c r="AR686" s="101"/>
    </row>
    <row r="687" spans="43:44" ht="14.25" customHeight="1" x14ac:dyDescent="0.35">
      <c r="AQ687" s="100"/>
      <c r="AR687" s="101"/>
    </row>
    <row r="688" spans="43:44" ht="14.25" customHeight="1" x14ac:dyDescent="0.35">
      <c r="AQ688" s="100"/>
      <c r="AR688" s="101"/>
    </row>
    <row r="689" spans="43:44" ht="14.25" customHeight="1" x14ac:dyDescent="0.35">
      <c r="AQ689" s="100"/>
      <c r="AR689" s="101"/>
    </row>
    <row r="690" spans="43:44" ht="14.25" customHeight="1" x14ac:dyDescent="0.35">
      <c r="AQ690" s="100"/>
      <c r="AR690" s="101"/>
    </row>
    <row r="691" spans="43:44" ht="14.25" customHeight="1" x14ac:dyDescent="0.35">
      <c r="AQ691" s="100"/>
      <c r="AR691" s="101"/>
    </row>
    <row r="692" spans="43:44" ht="14.25" customHeight="1" x14ac:dyDescent="0.35">
      <c r="AQ692" s="100"/>
      <c r="AR692" s="101"/>
    </row>
    <row r="693" spans="43:44" ht="14.25" customHeight="1" x14ac:dyDescent="0.35">
      <c r="AQ693" s="100"/>
      <c r="AR693" s="101"/>
    </row>
    <row r="694" spans="43:44" ht="14.25" customHeight="1" x14ac:dyDescent="0.35">
      <c r="AQ694" s="100"/>
      <c r="AR694" s="101"/>
    </row>
    <row r="695" spans="43:44" ht="14.25" customHeight="1" x14ac:dyDescent="0.35">
      <c r="AQ695" s="100"/>
      <c r="AR695" s="101"/>
    </row>
    <row r="696" spans="43:44" ht="14.25" customHeight="1" x14ac:dyDescent="0.35">
      <c r="AQ696" s="100"/>
      <c r="AR696" s="101"/>
    </row>
    <row r="697" spans="43:44" ht="14.25" customHeight="1" x14ac:dyDescent="0.35">
      <c r="AQ697" s="100"/>
      <c r="AR697" s="101"/>
    </row>
    <row r="698" spans="43:44" ht="14.25" customHeight="1" x14ac:dyDescent="0.35">
      <c r="AQ698" s="100"/>
      <c r="AR698" s="101"/>
    </row>
    <row r="699" spans="43:44" ht="14.25" customHeight="1" x14ac:dyDescent="0.35">
      <c r="AQ699" s="100"/>
      <c r="AR699" s="101"/>
    </row>
    <row r="700" spans="43:44" ht="14.25" customHeight="1" x14ac:dyDescent="0.35">
      <c r="AQ700" s="100"/>
      <c r="AR700" s="101"/>
    </row>
    <row r="701" spans="43:44" ht="14.25" customHeight="1" x14ac:dyDescent="0.35">
      <c r="AQ701" s="100"/>
      <c r="AR701" s="101"/>
    </row>
    <row r="702" spans="43:44" ht="14.25" customHeight="1" x14ac:dyDescent="0.35">
      <c r="AQ702" s="100"/>
      <c r="AR702" s="101"/>
    </row>
    <row r="703" spans="43:44" ht="14.25" customHeight="1" x14ac:dyDescent="0.35">
      <c r="AQ703" s="100"/>
      <c r="AR703" s="101"/>
    </row>
    <row r="704" spans="43:44" ht="14.25" customHeight="1" x14ac:dyDescent="0.35">
      <c r="AQ704" s="100"/>
      <c r="AR704" s="101"/>
    </row>
    <row r="705" spans="43:44" ht="14.25" customHeight="1" x14ac:dyDescent="0.35">
      <c r="AQ705" s="100"/>
      <c r="AR705" s="101"/>
    </row>
    <row r="706" spans="43:44" ht="14.25" customHeight="1" x14ac:dyDescent="0.35">
      <c r="AQ706" s="100"/>
      <c r="AR706" s="101"/>
    </row>
    <row r="707" spans="43:44" ht="14.25" customHeight="1" x14ac:dyDescent="0.35">
      <c r="AQ707" s="100"/>
      <c r="AR707" s="101"/>
    </row>
    <row r="708" spans="43:44" ht="14.25" customHeight="1" x14ac:dyDescent="0.35">
      <c r="AQ708" s="100"/>
      <c r="AR708" s="101"/>
    </row>
    <row r="709" spans="43:44" ht="14.25" customHeight="1" x14ac:dyDescent="0.35">
      <c r="AQ709" s="100"/>
      <c r="AR709" s="101"/>
    </row>
    <row r="710" spans="43:44" ht="14.25" customHeight="1" x14ac:dyDescent="0.35">
      <c r="AQ710" s="100"/>
      <c r="AR710" s="101"/>
    </row>
    <row r="711" spans="43:44" ht="14.25" customHeight="1" x14ac:dyDescent="0.35">
      <c r="AQ711" s="100"/>
      <c r="AR711" s="101"/>
    </row>
    <row r="712" spans="43:44" ht="14.25" customHeight="1" x14ac:dyDescent="0.35">
      <c r="AQ712" s="100"/>
      <c r="AR712" s="101"/>
    </row>
    <row r="713" spans="43:44" ht="14.25" customHeight="1" x14ac:dyDescent="0.35">
      <c r="AQ713" s="100"/>
      <c r="AR713" s="101"/>
    </row>
    <row r="714" spans="43:44" ht="14.25" customHeight="1" x14ac:dyDescent="0.35">
      <c r="AQ714" s="100"/>
      <c r="AR714" s="101"/>
    </row>
    <row r="715" spans="43:44" ht="14.25" customHeight="1" x14ac:dyDescent="0.35">
      <c r="AQ715" s="100"/>
      <c r="AR715" s="101"/>
    </row>
    <row r="716" spans="43:44" ht="14.25" customHeight="1" x14ac:dyDescent="0.35">
      <c r="AQ716" s="100"/>
      <c r="AR716" s="101"/>
    </row>
    <row r="717" spans="43:44" ht="14.25" customHeight="1" x14ac:dyDescent="0.35">
      <c r="AQ717" s="100"/>
      <c r="AR717" s="101"/>
    </row>
    <row r="718" spans="43:44" ht="14.25" customHeight="1" x14ac:dyDescent="0.35">
      <c r="AQ718" s="100"/>
      <c r="AR718" s="101"/>
    </row>
    <row r="719" spans="43:44" ht="14.25" customHeight="1" x14ac:dyDescent="0.35">
      <c r="AQ719" s="100"/>
      <c r="AR719" s="101"/>
    </row>
    <row r="720" spans="43:44" ht="14.25" customHeight="1" x14ac:dyDescent="0.35">
      <c r="AQ720" s="100"/>
      <c r="AR720" s="101"/>
    </row>
    <row r="721" spans="43:44" ht="14.25" customHeight="1" x14ac:dyDescent="0.35">
      <c r="AQ721" s="100"/>
      <c r="AR721" s="101"/>
    </row>
    <row r="722" spans="43:44" ht="14.25" customHeight="1" x14ac:dyDescent="0.35">
      <c r="AQ722" s="100"/>
      <c r="AR722" s="101"/>
    </row>
    <row r="723" spans="43:44" ht="14.25" customHeight="1" x14ac:dyDescent="0.35">
      <c r="AQ723" s="100"/>
      <c r="AR723" s="101"/>
    </row>
    <row r="724" spans="43:44" ht="14.25" customHeight="1" x14ac:dyDescent="0.35">
      <c r="AQ724" s="100"/>
      <c r="AR724" s="101"/>
    </row>
    <row r="725" spans="43:44" ht="14.25" customHeight="1" x14ac:dyDescent="0.35">
      <c r="AQ725" s="100"/>
      <c r="AR725" s="101"/>
    </row>
    <row r="726" spans="43:44" ht="14.25" customHeight="1" x14ac:dyDescent="0.35">
      <c r="AQ726" s="100"/>
      <c r="AR726" s="101"/>
    </row>
    <row r="727" spans="43:44" ht="14.25" customHeight="1" x14ac:dyDescent="0.35">
      <c r="AQ727" s="100"/>
      <c r="AR727" s="101"/>
    </row>
    <row r="728" spans="43:44" ht="14.25" customHeight="1" x14ac:dyDescent="0.35">
      <c r="AQ728" s="100"/>
      <c r="AR728" s="101"/>
    </row>
    <row r="729" spans="43:44" ht="14.25" customHeight="1" x14ac:dyDescent="0.35">
      <c r="AQ729" s="100"/>
      <c r="AR729" s="101"/>
    </row>
    <row r="730" spans="43:44" ht="14.25" customHeight="1" x14ac:dyDescent="0.35">
      <c r="AQ730" s="100"/>
      <c r="AR730" s="101"/>
    </row>
    <row r="731" spans="43:44" ht="14.25" customHeight="1" x14ac:dyDescent="0.35">
      <c r="AQ731" s="100"/>
      <c r="AR731" s="101"/>
    </row>
    <row r="732" spans="43:44" ht="14.25" customHeight="1" x14ac:dyDescent="0.35">
      <c r="AQ732" s="100"/>
      <c r="AR732" s="101"/>
    </row>
    <row r="733" spans="43:44" ht="14.25" customHeight="1" x14ac:dyDescent="0.35">
      <c r="AQ733" s="100"/>
      <c r="AR733" s="101"/>
    </row>
    <row r="734" spans="43:44" ht="14.25" customHeight="1" x14ac:dyDescent="0.35">
      <c r="AQ734" s="100"/>
      <c r="AR734" s="101"/>
    </row>
    <row r="735" spans="43:44" ht="14.25" customHeight="1" x14ac:dyDescent="0.35">
      <c r="AQ735" s="100"/>
      <c r="AR735" s="101"/>
    </row>
    <row r="736" spans="43:44" ht="14.25" customHeight="1" x14ac:dyDescent="0.35">
      <c r="AQ736" s="100"/>
      <c r="AR736" s="101"/>
    </row>
    <row r="737" spans="43:44" ht="14.25" customHeight="1" x14ac:dyDescent="0.35">
      <c r="AQ737" s="100"/>
      <c r="AR737" s="101"/>
    </row>
    <row r="738" spans="43:44" ht="14.25" customHeight="1" x14ac:dyDescent="0.35">
      <c r="AQ738" s="100"/>
      <c r="AR738" s="101"/>
    </row>
    <row r="739" spans="43:44" ht="14.25" customHeight="1" x14ac:dyDescent="0.35">
      <c r="AQ739" s="100"/>
      <c r="AR739" s="101"/>
    </row>
    <row r="740" spans="43:44" ht="14.25" customHeight="1" x14ac:dyDescent="0.35">
      <c r="AQ740" s="100"/>
      <c r="AR740" s="101"/>
    </row>
    <row r="741" spans="43:44" ht="14.25" customHeight="1" x14ac:dyDescent="0.35">
      <c r="AQ741" s="100"/>
      <c r="AR741" s="101"/>
    </row>
    <row r="742" spans="43:44" ht="14.25" customHeight="1" x14ac:dyDescent="0.35">
      <c r="AQ742" s="100"/>
      <c r="AR742" s="101"/>
    </row>
    <row r="743" spans="43:44" ht="14.25" customHeight="1" x14ac:dyDescent="0.35">
      <c r="AQ743" s="100"/>
      <c r="AR743" s="101"/>
    </row>
    <row r="744" spans="43:44" ht="14.25" customHeight="1" x14ac:dyDescent="0.35">
      <c r="AQ744" s="100"/>
      <c r="AR744" s="101"/>
    </row>
    <row r="745" spans="43:44" ht="14.25" customHeight="1" x14ac:dyDescent="0.35">
      <c r="AQ745" s="100"/>
      <c r="AR745" s="101"/>
    </row>
    <row r="746" spans="43:44" ht="14.25" customHeight="1" x14ac:dyDescent="0.35">
      <c r="AQ746" s="100"/>
      <c r="AR746" s="101"/>
    </row>
    <row r="747" spans="43:44" ht="14.25" customHeight="1" x14ac:dyDescent="0.35">
      <c r="AQ747" s="100"/>
      <c r="AR747" s="101"/>
    </row>
    <row r="748" spans="43:44" ht="14.25" customHeight="1" x14ac:dyDescent="0.35">
      <c r="AQ748" s="100"/>
      <c r="AR748" s="101"/>
    </row>
    <row r="749" spans="43:44" ht="14.25" customHeight="1" x14ac:dyDescent="0.35">
      <c r="AQ749" s="100"/>
      <c r="AR749" s="101"/>
    </row>
    <row r="750" spans="43:44" ht="14.25" customHeight="1" x14ac:dyDescent="0.35">
      <c r="AQ750" s="100"/>
      <c r="AR750" s="101"/>
    </row>
    <row r="751" spans="43:44" ht="14.25" customHeight="1" x14ac:dyDescent="0.35">
      <c r="AQ751" s="100"/>
      <c r="AR751" s="101"/>
    </row>
    <row r="752" spans="43:44" ht="14.25" customHeight="1" x14ac:dyDescent="0.35">
      <c r="AQ752" s="100"/>
      <c r="AR752" s="101"/>
    </row>
    <row r="753" spans="43:44" ht="14.25" customHeight="1" x14ac:dyDescent="0.35">
      <c r="AQ753" s="100"/>
      <c r="AR753" s="101"/>
    </row>
    <row r="754" spans="43:44" ht="14.25" customHeight="1" x14ac:dyDescent="0.35">
      <c r="AQ754" s="100"/>
      <c r="AR754" s="101"/>
    </row>
    <row r="755" spans="43:44" ht="14.25" customHeight="1" x14ac:dyDescent="0.35">
      <c r="AQ755" s="100"/>
      <c r="AR755" s="101"/>
    </row>
    <row r="756" spans="43:44" ht="14.25" customHeight="1" x14ac:dyDescent="0.35">
      <c r="AQ756" s="100"/>
      <c r="AR756" s="101"/>
    </row>
    <row r="757" spans="43:44" ht="14.25" customHeight="1" x14ac:dyDescent="0.35">
      <c r="AQ757" s="100"/>
      <c r="AR757" s="101"/>
    </row>
    <row r="758" spans="43:44" ht="14.25" customHeight="1" x14ac:dyDescent="0.35">
      <c r="AQ758" s="100"/>
      <c r="AR758" s="101"/>
    </row>
    <row r="759" spans="43:44" ht="14.25" customHeight="1" x14ac:dyDescent="0.35">
      <c r="AQ759" s="100"/>
      <c r="AR759" s="101"/>
    </row>
    <row r="760" spans="43:44" ht="14.25" customHeight="1" x14ac:dyDescent="0.35">
      <c r="AQ760" s="100"/>
      <c r="AR760" s="101"/>
    </row>
    <row r="761" spans="43:44" ht="14.25" customHeight="1" x14ac:dyDescent="0.35">
      <c r="AQ761" s="100"/>
      <c r="AR761" s="101"/>
    </row>
    <row r="762" spans="43:44" ht="14.25" customHeight="1" x14ac:dyDescent="0.35">
      <c r="AQ762" s="100"/>
      <c r="AR762" s="101"/>
    </row>
    <row r="763" spans="43:44" ht="14.25" customHeight="1" x14ac:dyDescent="0.35">
      <c r="AQ763" s="100"/>
      <c r="AR763" s="101"/>
    </row>
    <row r="764" spans="43:44" ht="14.25" customHeight="1" x14ac:dyDescent="0.35">
      <c r="AQ764" s="100"/>
      <c r="AR764" s="101"/>
    </row>
    <row r="765" spans="43:44" ht="14.25" customHeight="1" x14ac:dyDescent="0.35">
      <c r="AQ765" s="100"/>
      <c r="AR765" s="101"/>
    </row>
    <row r="766" spans="43:44" ht="14.25" customHeight="1" x14ac:dyDescent="0.35">
      <c r="AQ766" s="100"/>
      <c r="AR766" s="101"/>
    </row>
    <row r="767" spans="43:44" ht="14.25" customHeight="1" x14ac:dyDescent="0.35">
      <c r="AQ767" s="100"/>
      <c r="AR767" s="101"/>
    </row>
    <row r="768" spans="43:44" ht="14.25" customHeight="1" x14ac:dyDescent="0.35">
      <c r="AQ768" s="100"/>
      <c r="AR768" s="101"/>
    </row>
    <row r="769" spans="43:44" ht="14.25" customHeight="1" x14ac:dyDescent="0.35">
      <c r="AQ769" s="100"/>
      <c r="AR769" s="101"/>
    </row>
    <row r="770" spans="43:44" ht="14.25" customHeight="1" x14ac:dyDescent="0.35">
      <c r="AQ770" s="100"/>
      <c r="AR770" s="101"/>
    </row>
    <row r="771" spans="43:44" ht="14.25" customHeight="1" x14ac:dyDescent="0.35">
      <c r="AQ771" s="100"/>
      <c r="AR771" s="101"/>
    </row>
    <row r="772" spans="43:44" ht="14.25" customHeight="1" x14ac:dyDescent="0.35">
      <c r="AQ772" s="100"/>
      <c r="AR772" s="101"/>
    </row>
    <row r="773" spans="43:44" ht="14.25" customHeight="1" x14ac:dyDescent="0.35">
      <c r="AQ773" s="100"/>
      <c r="AR773" s="101"/>
    </row>
    <row r="774" spans="43:44" ht="14.25" customHeight="1" x14ac:dyDescent="0.35">
      <c r="AQ774" s="100"/>
      <c r="AR774" s="101"/>
    </row>
    <row r="775" spans="43:44" ht="14.25" customHeight="1" x14ac:dyDescent="0.35">
      <c r="AQ775" s="100"/>
      <c r="AR775" s="101"/>
    </row>
    <row r="776" spans="43:44" ht="14.25" customHeight="1" x14ac:dyDescent="0.35">
      <c r="AQ776" s="100"/>
      <c r="AR776" s="101"/>
    </row>
    <row r="777" spans="43:44" ht="14.25" customHeight="1" x14ac:dyDescent="0.35">
      <c r="AQ777" s="100"/>
      <c r="AR777" s="101"/>
    </row>
    <row r="778" spans="43:44" ht="14.25" customHeight="1" x14ac:dyDescent="0.35">
      <c r="AQ778" s="100"/>
      <c r="AR778" s="101"/>
    </row>
    <row r="779" spans="43:44" ht="14.25" customHeight="1" x14ac:dyDescent="0.35">
      <c r="AQ779" s="100"/>
      <c r="AR779" s="101"/>
    </row>
    <row r="780" spans="43:44" ht="14.25" customHeight="1" x14ac:dyDescent="0.35">
      <c r="AQ780" s="100"/>
      <c r="AR780" s="101"/>
    </row>
    <row r="781" spans="43:44" ht="14.25" customHeight="1" x14ac:dyDescent="0.35">
      <c r="AQ781" s="100"/>
      <c r="AR781" s="101"/>
    </row>
    <row r="782" spans="43:44" ht="14.25" customHeight="1" x14ac:dyDescent="0.35">
      <c r="AQ782" s="100"/>
      <c r="AR782" s="101"/>
    </row>
    <row r="783" spans="43:44" ht="14.25" customHeight="1" x14ac:dyDescent="0.35">
      <c r="AQ783" s="100"/>
      <c r="AR783" s="101"/>
    </row>
    <row r="784" spans="43:44" ht="14.25" customHeight="1" x14ac:dyDescent="0.35">
      <c r="AQ784" s="100"/>
      <c r="AR784" s="101"/>
    </row>
    <row r="785" spans="43:44" ht="14.25" customHeight="1" x14ac:dyDescent="0.35">
      <c r="AQ785" s="100"/>
      <c r="AR785" s="101"/>
    </row>
    <row r="786" spans="43:44" ht="14.25" customHeight="1" x14ac:dyDescent="0.35">
      <c r="AQ786" s="100"/>
      <c r="AR786" s="101"/>
    </row>
    <row r="787" spans="43:44" ht="14.25" customHeight="1" x14ac:dyDescent="0.35">
      <c r="AQ787" s="100"/>
      <c r="AR787" s="101"/>
    </row>
    <row r="788" spans="43:44" ht="14.25" customHeight="1" x14ac:dyDescent="0.35">
      <c r="AQ788" s="100"/>
      <c r="AR788" s="101"/>
    </row>
    <row r="789" spans="43:44" ht="14.25" customHeight="1" x14ac:dyDescent="0.35">
      <c r="AQ789" s="100"/>
      <c r="AR789" s="101"/>
    </row>
    <row r="790" spans="43:44" ht="14.25" customHeight="1" x14ac:dyDescent="0.35">
      <c r="AQ790" s="100"/>
      <c r="AR790" s="101"/>
    </row>
    <row r="791" spans="43:44" ht="14.25" customHeight="1" x14ac:dyDescent="0.35">
      <c r="AQ791" s="100"/>
      <c r="AR791" s="101"/>
    </row>
    <row r="792" spans="43:44" ht="14.25" customHeight="1" x14ac:dyDescent="0.35">
      <c r="AQ792" s="100"/>
      <c r="AR792" s="101"/>
    </row>
    <row r="793" spans="43:44" ht="14.25" customHeight="1" x14ac:dyDescent="0.35">
      <c r="AQ793" s="100"/>
      <c r="AR793" s="101"/>
    </row>
    <row r="794" spans="43:44" ht="14.25" customHeight="1" x14ac:dyDescent="0.35">
      <c r="AQ794" s="100"/>
      <c r="AR794" s="101"/>
    </row>
    <row r="795" spans="43:44" ht="14.25" customHeight="1" x14ac:dyDescent="0.35">
      <c r="AQ795" s="100"/>
      <c r="AR795" s="101"/>
    </row>
    <row r="796" spans="43:44" ht="14.25" customHeight="1" x14ac:dyDescent="0.35">
      <c r="AQ796" s="100"/>
      <c r="AR796" s="101"/>
    </row>
    <row r="797" spans="43:44" ht="14.25" customHeight="1" x14ac:dyDescent="0.35">
      <c r="AQ797" s="100"/>
      <c r="AR797" s="101"/>
    </row>
    <row r="798" spans="43:44" ht="14.25" customHeight="1" x14ac:dyDescent="0.35">
      <c r="AQ798" s="100"/>
      <c r="AR798" s="101"/>
    </row>
    <row r="799" spans="43:44" ht="14.25" customHeight="1" x14ac:dyDescent="0.35">
      <c r="AQ799" s="100"/>
      <c r="AR799" s="101"/>
    </row>
    <row r="800" spans="43:44" ht="14.25" customHeight="1" x14ac:dyDescent="0.35">
      <c r="AQ800" s="100"/>
      <c r="AR800" s="101"/>
    </row>
    <row r="801" spans="43:44" ht="14.25" customHeight="1" x14ac:dyDescent="0.35">
      <c r="AQ801" s="100"/>
      <c r="AR801" s="101"/>
    </row>
    <row r="802" spans="43:44" ht="14.25" customHeight="1" x14ac:dyDescent="0.35">
      <c r="AQ802" s="100"/>
      <c r="AR802" s="101"/>
    </row>
    <row r="803" spans="43:44" ht="14.25" customHeight="1" x14ac:dyDescent="0.35">
      <c r="AQ803" s="100"/>
      <c r="AR803" s="101"/>
    </row>
    <row r="804" spans="43:44" ht="14.25" customHeight="1" x14ac:dyDescent="0.35">
      <c r="AQ804" s="100"/>
      <c r="AR804" s="101"/>
    </row>
    <row r="805" spans="43:44" ht="14.25" customHeight="1" x14ac:dyDescent="0.35">
      <c r="AQ805" s="100"/>
      <c r="AR805" s="101"/>
    </row>
    <row r="806" spans="43:44" ht="14.25" customHeight="1" x14ac:dyDescent="0.35">
      <c r="AQ806" s="100"/>
      <c r="AR806" s="101"/>
    </row>
    <row r="807" spans="43:44" ht="14.25" customHeight="1" x14ac:dyDescent="0.35">
      <c r="AQ807" s="100"/>
      <c r="AR807" s="101"/>
    </row>
    <row r="808" spans="43:44" ht="14.25" customHeight="1" x14ac:dyDescent="0.35">
      <c r="AQ808" s="100"/>
      <c r="AR808" s="101"/>
    </row>
    <row r="809" spans="43:44" ht="14.25" customHeight="1" x14ac:dyDescent="0.35">
      <c r="AQ809" s="100"/>
      <c r="AR809" s="101"/>
    </row>
    <row r="810" spans="43:44" ht="14.25" customHeight="1" x14ac:dyDescent="0.35">
      <c r="AQ810" s="100"/>
      <c r="AR810" s="101"/>
    </row>
    <row r="811" spans="43:44" ht="14.25" customHeight="1" x14ac:dyDescent="0.35">
      <c r="AQ811" s="100"/>
      <c r="AR811" s="101"/>
    </row>
    <row r="812" spans="43:44" ht="14.25" customHeight="1" x14ac:dyDescent="0.35">
      <c r="AQ812" s="100"/>
      <c r="AR812" s="101"/>
    </row>
    <row r="813" spans="43:44" ht="14.25" customHeight="1" x14ac:dyDescent="0.35">
      <c r="AQ813" s="100"/>
      <c r="AR813" s="101"/>
    </row>
    <row r="814" spans="43:44" ht="14.25" customHeight="1" x14ac:dyDescent="0.35">
      <c r="AQ814" s="100"/>
      <c r="AR814" s="101"/>
    </row>
    <row r="815" spans="43:44" ht="14.25" customHeight="1" x14ac:dyDescent="0.35">
      <c r="AQ815" s="100"/>
      <c r="AR815" s="101"/>
    </row>
    <row r="816" spans="43:44" ht="14.25" customHeight="1" x14ac:dyDescent="0.35">
      <c r="AQ816" s="100"/>
      <c r="AR816" s="101"/>
    </row>
    <row r="817" spans="43:44" ht="14.25" customHeight="1" x14ac:dyDescent="0.35">
      <c r="AQ817" s="100"/>
      <c r="AR817" s="101"/>
    </row>
    <row r="818" spans="43:44" ht="14.25" customHeight="1" x14ac:dyDescent="0.35">
      <c r="AQ818" s="100"/>
      <c r="AR818" s="101"/>
    </row>
    <row r="819" spans="43:44" ht="14.25" customHeight="1" x14ac:dyDescent="0.35">
      <c r="AQ819" s="100"/>
      <c r="AR819" s="101"/>
    </row>
    <row r="820" spans="43:44" ht="14.25" customHeight="1" x14ac:dyDescent="0.35">
      <c r="AQ820" s="100"/>
      <c r="AR820" s="101"/>
    </row>
    <row r="821" spans="43:44" ht="14.25" customHeight="1" x14ac:dyDescent="0.35">
      <c r="AQ821" s="100"/>
      <c r="AR821" s="101"/>
    </row>
    <row r="822" spans="43:44" ht="14.25" customHeight="1" x14ac:dyDescent="0.35">
      <c r="AQ822" s="100"/>
      <c r="AR822" s="101"/>
    </row>
    <row r="823" spans="43:44" ht="14.25" customHeight="1" x14ac:dyDescent="0.35">
      <c r="AQ823" s="100"/>
      <c r="AR823" s="101"/>
    </row>
    <row r="824" spans="43:44" ht="14.25" customHeight="1" x14ac:dyDescent="0.35">
      <c r="AQ824" s="100"/>
      <c r="AR824" s="101"/>
    </row>
    <row r="825" spans="43:44" ht="14.25" customHeight="1" x14ac:dyDescent="0.35">
      <c r="AQ825" s="100"/>
      <c r="AR825" s="101"/>
    </row>
    <row r="826" spans="43:44" ht="14.25" customHeight="1" x14ac:dyDescent="0.35">
      <c r="AQ826" s="100"/>
      <c r="AR826" s="101"/>
    </row>
    <row r="827" spans="43:44" ht="14.25" customHeight="1" x14ac:dyDescent="0.35">
      <c r="AQ827" s="100"/>
      <c r="AR827" s="101"/>
    </row>
    <row r="828" spans="43:44" ht="14.25" customHeight="1" x14ac:dyDescent="0.35">
      <c r="AQ828" s="100"/>
      <c r="AR828" s="101"/>
    </row>
    <row r="829" spans="43:44" ht="14.25" customHeight="1" x14ac:dyDescent="0.35">
      <c r="AQ829" s="100"/>
      <c r="AR829" s="101"/>
    </row>
    <row r="830" spans="43:44" ht="14.25" customHeight="1" x14ac:dyDescent="0.35">
      <c r="AQ830" s="100"/>
      <c r="AR830" s="101"/>
    </row>
    <row r="831" spans="43:44" ht="14.25" customHeight="1" x14ac:dyDescent="0.35">
      <c r="AQ831" s="100"/>
      <c r="AR831" s="101"/>
    </row>
    <row r="832" spans="43:44" ht="14.25" customHeight="1" x14ac:dyDescent="0.35">
      <c r="AQ832" s="100"/>
      <c r="AR832" s="101"/>
    </row>
    <row r="833" spans="43:44" ht="14.25" customHeight="1" x14ac:dyDescent="0.35">
      <c r="AQ833" s="100"/>
      <c r="AR833" s="101"/>
    </row>
    <row r="834" spans="43:44" ht="14.25" customHeight="1" x14ac:dyDescent="0.35">
      <c r="AQ834" s="100"/>
      <c r="AR834" s="101"/>
    </row>
    <row r="835" spans="43:44" ht="14.25" customHeight="1" x14ac:dyDescent="0.35">
      <c r="AQ835" s="100"/>
      <c r="AR835" s="101"/>
    </row>
    <row r="836" spans="43:44" ht="14.25" customHeight="1" x14ac:dyDescent="0.35">
      <c r="AQ836" s="100"/>
      <c r="AR836" s="101"/>
    </row>
    <row r="837" spans="43:44" ht="14.25" customHeight="1" x14ac:dyDescent="0.35">
      <c r="AQ837" s="100"/>
      <c r="AR837" s="101"/>
    </row>
    <row r="838" spans="43:44" ht="14.25" customHeight="1" x14ac:dyDescent="0.35">
      <c r="AQ838" s="100"/>
      <c r="AR838" s="101"/>
    </row>
    <row r="839" spans="43:44" ht="14.25" customHeight="1" x14ac:dyDescent="0.35">
      <c r="AQ839" s="100"/>
      <c r="AR839" s="101"/>
    </row>
    <row r="840" spans="43:44" ht="14.25" customHeight="1" x14ac:dyDescent="0.35">
      <c r="AQ840" s="100"/>
      <c r="AR840" s="101"/>
    </row>
    <row r="841" spans="43:44" ht="14.25" customHeight="1" x14ac:dyDescent="0.35">
      <c r="AQ841" s="100"/>
      <c r="AR841" s="101"/>
    </row>
    <row r="842" spans="43:44" ht="14.25" customHeight="1" x14ac:dyDescent="0.35">
      <c r="AQ842" s="100"/>
      <c r="AR842" s="101"/>
    </row>
    <row r="843" spans="43:44" ht="14.25" customHeight="1" x14ac:dyDescent="0.35">
      <c r="AQ843" s="100"/>
      <c r="AR843" s="101"/>
    </row>
    <row r="844" spans="43:44" ht="14.25" customHeight="1" x14ac:dyDescent="0.35">
      <c r="AQ844" s="100"/>
      <c r="AR844" s="101"/>
    </row>
    <row r="845" spans="43:44" ht="14.25" customHeight="1" x14ac:dyDescent="0.35">
      <c r="AQ845" s="100"/>
      <c r="AR845" s="101"/>
    </row>
    <row r="846" spans="43:44" ht="14.25" customHeight="1" x14ac:dyDescent="0.35">
      <c r="AQ846" s="100"/>
      <c r="AR846" s="101"/>
    </row>
    <row r="847" spans="43:44" ht="14.25" customHeight="1" x14ac:dyDescent="0.35">
      <c r="AQ847" s="100"/>
      <c r="AR847" s="101"/>
    </row>
    <row r="848" spans="43:44" ht="14.25" customHeight="1" x14ac:dyDescent="0.35">
      <c r="AQ848" s="100"/>
      <c r="AR848" s="101"/>
    </row>
    <row r="849" spans="43:44" ht="14.25" customHeight="1" x14ac:dyDescent="0.35">
      <c r="AQ849" s="100"/>
      <c r="AR849" s="101"/>
    </row>
    <row r="850" spans="43:44" ht="14.25" customHeight="1" x14ac:dyDescent="0.35">
      <c r="AQ850" s="100"/>
      <c r="AR850" s="101"/>
    </row>
    <row r="851" spans="43:44" ht="14.25" customHeight="1" x14ac:dyDescent="0.35">
      <c r="AQ851" s="100"/>
      <c r="AR851" s="101"/>
    </row>
    <row r="852" spans="43:44" ht="14.25" customHeight="1" x14ac:dyDescent="0.35">
      <c r="AQ852" s="100"/>
      <c r="AR852" s="101"/>
    </row>
    <row r="853" spans="43:44" ht="14.25" customHeight="1" x14ac:dyDescent="0.35">
      <c r="AQ853" s="100"/>
      <c r="AR853" s="101"/>
    </row>
    <row r="854" spans="43:44" ht="14.25" customHeight="1" x14ac:dyDescent="0.35">
      <c r="AQ854" s="100"/>
      <c r="AR854" s="101"/>
    </row>
    <row r="855" spans="43:44" ht="14.25" customHeight="1" x14ac:dyDescent="0.35">
      <c r="AQ855" s="100"/>
      <c r="AR855" s="101"/>
    </row>
    <row r="856" spans="43:44" ht="14.25" customHeight="1" x14ac:dyDescent="0.35">
      <c r="AQ856" s="100"/>
      <c r="AR856" s="101"/>
    </row>
    <row r="857" spans="43:44" ht="14.25" customHeight="1" x14ac:dyDescent="0.35">
      <c r="AQ857" s="100"/>
      <c r="AR857" s="101"/>
    </row>
    <row r="858" spans="43:44" ht="14.25" customHeight="1" x14ac:dyDescent="0.35">
      <c r="AQ858" s="100"/>
      <c r="AR858" s="101"/>
    </row>
    <row r="859" spans="43:44" ht="14.25" customHeight="1" x14ac:dyDescent="0.35">
      <c r="AQ859" s="100"/>
      <c r="AR859" s="101"/>
    </row>
    <row r="860" spans="43:44" ht="14.25" customHeight="1" x14ac:dyDescent="0.35">
      <c r="AQ860" s="100"/>
      <c r="AR860" s="101"/>
    </row>
    <row r="861" spans="43:44" ht="14.25" customHeight="1" x14ac:dyDescent="0.35">
      <c r="AQ861" s="100"/>
      <c r="AR861" s="101"/>
    </row>
    <row r="862" spans="43:44" ht="14.25" customHeight="1" x14ac:dyDescent="0.35">
      <c r="AQ862" s="100"/>
      <c r="AR862" s="101"/>
    </row>
    <row r="863" spans="43:44" ht="14.25" customHeight="1" x14ac:dyDescent="0.35">
      <c r="AQ863" s="100"/>
      <c r="AR863" s="101"/>
    </row>
    <row r="864" spans="43:44" ht="14.25" customHeight="1" x14ac:dyDescent="0.35">
      <c r="AQ864" s="100"/>
      <c r="AR864" s="101"/>
    </row>
    <row r="865" spans="43:44" ht="14.25" customHeight="1" x14ac:dyDescent="0.35">
      <c r="AQ865" s="100"/>
      <c r="AR865" s="101"/>
    </row>
    <row r="866" spans="43:44" ht="14.25" customHeight="1" x14ac:dyDescent="0.35">
      <c r="AQ866" s="100"/>
      <c r="AR866" s="101"/>
    </row>
    <row r="867" spans="43:44" ht="14.25" customHeight="1" x14ac:dyDescent="0.35">
      <c r="AQ867" s="100"/>
      <c r="AR867" s="101"/>
    </row>
    <row r="868" spans="43:44" ht="14.25" customHeight="1" x14ac:dyDescent="0.35">
      <c r="AQ868" s="100"/>
      <c r="AR868" s="101"/>
    </row>
    <row r="869" spans="43:44" ht="14.25" customHeight="1" x14ac:dyDescent="0.35">
      <c r="AQ869" s="100"/>
      <c r="AR869" s="101"/>
    </row>
    <row r="870" spans="43:44" ht="14.25" customHeight="1" x14ac:dyDescent="0.35">
      <c r="AQ870" s="100"/>
      <c r="AR870" s="101"/>
    </row>
    <row r="871" spans="43:44" ht="14.25" customHeight="1" x14ac:dyDescent="0.35">
      <c r="AQ871" s="100"/>
      <c r="AR871" s="101"/>
    </row>
    <row r="872" spans="43:44" ht="14.25" customHeight="1" x14ac:dyDescent="0.35">
      <c r="AQ872" s="100"/>
      <c r="AR872" s="101"/>
    </row>
    <row r="873" spans="43:44" ht="14.25" customHeight="1" x14ac:dyDescent="0.35">
      <c r="AQ873" s="100"/>
      <c r="AR873" s="101"/>
    </row>
    <row r="874" spans="43:44" ht="14.25" customHeight="1" x14ac:dyDescent="0.35">
      <c r="AQ874" s="100"/>
      <c r="AR874" s="101"/>
    </row>
    <row r="875" spans="43:44" ht="14.25" customHeight="1" x14ac:dyDescent="0.35">
      <c r="AQ875" s="100"/>
      <c r="AR875" s="101"/>
    </row>
    <row r="876" spans="43:44" ht="14.25" customHeight="1" x14ac:dyDescent="0.35">
      <c r="AQ876" s="100"/>
      <c r="AR876" s="101"/>
    </row>
    <row r="877" spans="43:44" ht="14.25" customHeight="1" x14ac:dyDescent="0.35">
      <c r="AQ877" s="100"/>
      <c r="AR877" s="101"/>
    </row>
    <row r="878" spans="43:44" ht="14.25" customHeight="1" x14ac:dyDescent="0.35">
      <c r="AQ878" s="100"/>
      <c r="AR878" s="101"/>
    </row>
    <row r="879" spans="43:44" ht="14.25" customHeight="1" x14ac:dyDescent="0.35">
      <c r="AQ879" s="100"/>
      <c r="AR879" s="101"/>
    </row>
    <row r="880" spans="43:44" ht="14.25" customHeight="1" x14ac:dyDescent="0.35">
      <c r="AQ880" s="100"/>
      <c r="AR880" s="101"/>
    </row>
    <row r="881" spans="43:44" ht="14.25" customHeight="1" x14ac:dyDescent="0.35">
      <c r="AQ881" s="100"/>
      <c r="AR881" s="101"/>
    </row>
    <row r="882" spans="43:44" ht="14.25" customHeight="1" x14ac:dyDescent="0.35">
      <c r="AQ882" s="100"/>
      <c r="AR882" s="101"/>
    </row>
    <row r="883" spans="43:44" ht="14.25" customHeight="1" x14ac:dyDescent="0.35">
      <c r="AQ883" s="100"/>
      <c r="AR883" s="101"/>
    </row>
    <row r="884" spans="43:44" ht="14.25" customHeight="1" x14ac:dyDescent="0.35">
      <c r="AQ884" s="100"/>
      <c r="AR884" s="101"/>
    </row>
    <row r="885" spans="43:44" ht="14.25" customHeight="1" x14ac:dyDescent="0.35">
      <c r="AQ885" s="100"/>
      <c r="AR885" s="101"/>
    </row>
    <row r="886" spans="43:44" ht="14.25" customHeight="1" x14ac:dyDescent="0.35">
      <c r="AQ886" s="100"/>
      <c r="AR886" s="101"/>
    </row>
    <row r="887" spans="43:44" ht="14.25" customHeight="1" x14ac:dyDescent="0.35">
      <c r="AQ887" s="100"/>
      <c r="AR887" s="101"/>
    </row>
    <row r="888" spans="43:44" ht="14.25" customHeight="1" x14ac:dyDescent="0.35">
      <c r="AQ888" s="100"/>
      <c r="AR888" s="101"/>
    </row>
    <row r="889" spans="43:44" ht="14.25" customHeight="1" x14ac:dyDescent="0.35">
      <c r="AQ889" s="100"/>
      <c r="AR889" s="101"/>
    </row>
    <row r="890" spans="43:44" ht="14.25" customHeight="1" x14ac:dyDescent="0.35">
      <c r="AQ890" s="100"/>
      <c r="AR890" s="101"/>
    </row>
    <row r="891" spans="43:44" ht="14.25" customHeight="1" x14ac:dyDescent="0.35">
      <c r="AQ891" s="100"/>
      <c r="AR891" s="101"/>
    </row>
    <row r="892" spans="43:44" ht="14.25" customHeight="1" x14ac:dyDescent="0.35">
      <c r="AQ892" s="100"/>
      <c r="AR892" s="101"/>
    </row>
    <row r="893" spans="43:44" ht="14.25" customHeight="1" x14ac:dyDescent="0.35">
      <c r="AQ893" s="100"/>
      <c r="AR893" s="101"/>
    </row>
    <row r="894" spans="43:44" ht="14.25" customHeight="1" x14ac:dyDescent="0.35">
      <c r="AQ894" s="100"/>
      <c r="AR894" s="101"/>
    </row>
    <row r="895" spans="43:44" ht="14.25" customHeight="1" x14ac:dyDescent="0.35">
      <c r="AQ895" s="100"/>
      <c r="AR895" s="101"/>
    </row>
    <row r="896" spans="43:44" ht="14.25" customHeight="1" x14ac:dyDescent="0.35">
      <c r="AQ896" s="100"/>
      <c r="AR896" s="101"/>
    </row>
    <row r="897" spans="43:44" ht="14.25" customHeight="1" x14ac:dyDescent="0.35">
      <c r="AQ897" s="100"/>
      <c r="AR897" s="101"/>
    </row>
    <row r="898" spans="43:44" ht="14.25" customHeight="1" x14ac:dyDescent="0.35">
      <c r="AQ898" s="100"/>
      <c r="AR898" s="101"/>
    </row>
    <row r="899" spans="43:44" ht="14.25" customHeight="1" x14ac:dyDescent="0.35">
      <c r="AQ899" s="100"/>
      <c r="AR899" s="101"/>
    </row>
    <row r="900" spans="43:44" ht="14.25" customHeight="1" x14ac:dyDescent="0.35">
      <c r="AQ900" s="100"/>
      <c r="AR900" s="101"/>
    </row>
    <row r="901" spans="43:44" ht="14.25" customHeight="1" x14ac:dyDescent="0.35">
      <c r="AQ901" s="100"/>
      <c r="AR901" s="101"/>
    </row>
    <row r="902" spans="43:44" ht="14.25" customHeight="1" x14ac:dyDescent="0.35">
      <c r="AQ902" s="100"/>
      <c r="AR902" s="101"/>
    </row>
    <row r="903" spans="43:44" ht="14.25" customHeight="1" x14ac:dyDescent="0.35">
      <c r="AQ903" s="100"/>
      <c r="AR903" s="101"/>
    </row>
    <row r="904" spans="43:44" ht="14.25" customHeight="1" x14ac:dyDescent="0.35">
      <c r="AQ904" s="100"/>
      <c r="AR904" s="101"/>
    </row>
    <row r="905" spans="43:44" ht="14.25" customHeight="1" x14ac:dyDescent="0.35">
      <c r="AQ905" s="100"/>
      <c r="AR905" s="101"/>
    </row>
    <row r="906" spans="43:44" ht="14.25" customHeight="1" x14ac:dyDescent="0.35">
      <c r="AQ906" s="100"/>
      <c r="AR906" s="101"/>
    </row>
    <row r="907" spans="43:44" ht="14.25" customHeight="1" x14ac:dyDescent="0.35">
      <c r="AQ907" s="100"/>
      <c r="AR907" s="101"/>
    </row>
    <row r="908" spans="43:44" ht="14.25" customHeight="1" x14ac:dyDescent="0.35">
      <c r="AQ908" s="100"/>
      <c r="AR908" s="101"/>
    </row>
    <row r="909" spans="43:44" ht="14.25" customHeight="1" x14ac:dyDescent="0.35">
      <c r="AQ909" s="100"/>
      <c r="AR909" s="101"/>
    </row>
    <row r="910" spans="43:44" ht="14.25" customHeight="1" x14ac:dyDescent="0.35">
      <c r="AQ910" s="100"/>
      <c r="AR910" s="101"/>
    </row>
    <row r="911" spans="43:44" ht="14.25" customHeight="1" x14ac:dyDescent="0.35">
      <c r="AQ911" s="100"/>
      <c r="AR911" s="101"/>
    </row>
    <row r="912" spans="43:44" ht="14.25" customHeight="1" x14ac:dyDescent="0.35">
      <c r="AQ912" s="100"/>
      <c r="AR912" s="101"/>
    </row>
    <row r="913" spans="43:44" ht="14.25" customHeight="1" x14ac:dyDescent="0.35">
      <c r="AQ913" s="100"/>
      <c r="AR913" s="101"/>
    </row>
    <row r="914" spans="43:44" ht="14.25" customHeight="1" x14ac:dyDescent="0.35">
      <c r="AQ914" s="100"/>
      <c r="AR914" s="101"/>
    </row>
    <row r="915" spans="43:44" ht="14.25" customHeight="1" x14ac:dyDescent="0.35">
      <c r="AQ915" s="100"/>
      <c r="AR915" s="101"/>
    </row>
    <row r="916" spans="43:44" ht="14.25" customHeight="1" x14ac:dyDescent="0.35">
      <c r="AQ916" s="100"/>
      <c r="AR916" s="101"/>
    </row>
    <row r="917" spans="43:44" ht="14.25" customHeight="1" x14ac:dyDescent="0.35">
      <c r="AQ917" s="100"/>
      <c r="AR917" s="101"/>
    </row>
    <row r="918" spans="43:44" ht="14.25" customHeight="1" x14ac:dyDescent="0.35">
      <c r="AQ918" s="100"/>
      <c r="AR918" s="101"/>
    </row>
    <row r="919" spans="43:44" ht="14.25" customHeight="1" x14ac:dyDescent="0.35">
      <c r="AQ919" s="100"/>
      <c r="AR919" s="101"/>
    </row>
    <row r="920" spans="43:44" ht="14.25" customHeight="1" x14ac:dyDescent="0.35">
      <c r="AQ920" s="100"/>
      <c r="AR920" s="101"/>
    </row>
    <row r="921" spans="43:44" ht="14.25" customHeight="1" x14ac:dyDescent="0.35">
      <c r="AQ921" s="100"/>
      <c r="AR921" s="101"/>
    </row>
    <row r="922" spans="43:44" ht="14.25" customHeight="1" x14ac:dyDescent="0.35">
      <c r="AQ922" s="100"/>
      <c r="AR922" s="101"/>
    </row>
    <row r="923" spans="43:44" ht="14.25" customHeight="1" x14ac:dyDescent="0.35">
      <c r="AQ923" s="100"/>
      <c r="AR923" s="101"/>
    </row>
    <row r="924" spans="43:44" ht="14.25" customHeight="1" x14ac:dyDescent="0.35">
      <c r="AQ924" s="100"/>
      <c r="AR924" s="101"/>
    </row>
    <row r="925" spans="43:44" ht="14.25" customHeight="1" x14ac:dyDescent="0.35">
      <c r="AQ925" s="100"/>
      <c r="AR925" s="101"/>
    </row>
    <row r="926" spans="43:44" ht="14.25" customHeight="1" x14ac:dyDescent="0.35">
      <c r="AQ926" s="100"/>
      <c r="AR926" s="101"/>
    </row>
    <row r="927" spans="43:44" ht="14.25" customHeight="1" x14ac:dyDescent="0.35">
      <c r="AQ927" s="100"/>
      <c r="AR927" s="101"/>
    </row>
    <row r="928" spans="43:44" ht="14.25" customHeight="1" x14ac:dyDescent="0.35">
      <c r="AQ928" s="100"/>
      <c r="AR928" s="101"/>
    </row>
    <row r="929" spans="43:44" ht="14.25" customHeight="1" x14ac:dyDescent="0.35">
      <c r="AQ929" s="100"/>
      <c r="AR929" s="101"/>
    </row>
    <row r="930" spans="43:44" ht="14.25" customHeight="1" x14ac:dyDescent="0.35">
      <c r="AQ930" s="100"/>
      <c r="AR930" s="101"/>
    </row>
    <row r="931" spans="43:44" ht="14.25" customHeight="1" x14ac:dyDescent="0.35">
      <c r="AQ931" s="100"/>
      <c r="AR931" s="101"/>
    </row>
    <row r="932" spans="43:44" ht="14.25" customHeight="1" x14ac:dyDescent="0.35">
      <c r="AQ932" s="100"/>
      <c r="AR932" s="101"/>
    </row>
    <row r="933" spans="43:44" ht="14.25" customHeight="1" x14ac:dyDescent="0.35">
      <c r="AQ933" s="100"/>
      <c r="AR933" s="101"/>
    </row>
    <row r="934" spans="43:44" ht="14.25" customHeight="1" x14ac:dyDescent="0.35">
      <c r="AQ934" s="100"/>
      <c r="AR934" s="101"/>
    </row>
    <row r="935" spans="43:44" ht="14.25" customHeight="1" x14ac:dyDescent="0.35">
      <c r="AQ935" s="100"/>
      <c r="AR935" s="101"/>
    </row>
    <row r="936" spans="43:44" ht="14.25" customHeight="1" x14ac:dyDescent="0.35">
      <c r="AQ936" s="100"/>
      <c r="AR936" s="101"/>
    </row>
    <row r="937" spans="43:44" ht="14.25" customHeight="1" x14ac:dyDescent="0.35">
      <c r="AQ937" s="100"/>
      <c r="AR937" s="101"/>
    </row>
    <row r="938" spans="43:44" ht="14.25" customHeight="1" x14ac:dyDescent="0.35">
      <c r="AQ938" s="100"/>
      <c r="AR938" s="101"/>
    </row>
    <row r="939" spans="43:44" ht="14.25" customHeight="1" x14ac:dyDescent="0.35">
      <c r="AQ939" s="100"/>
      <c r="AR939" s="101"/>
    </row>
    <row r="940" spans="43:44" ht="14.25" customHeight="1" x14ac:dyDescent="0.35">
      <c r="AQ940" s="100"/>
      <c r="AR940" s="101"/>
    </row>
    <row r="941" spans="43:44" ht="14.25" customHeight="1" x14ac:dyDescent="0.35">
      <c r="AQ941" s="100"/>
      <c r="AR941" s="101"/>
    </row>
    <row r="942" spans="43:44" ht="14.25" customHeight="1" x14ac:dyDescent="0.35">
      <c r="AQ942" s="100"/>
      <c r="AR942" s="101"/>
    </row>
    <row r="943" spans="43:44" ht="14.25" customHeight="1" x14ac:dyDescent="0.35">
      <c r="AQ943" s="100"/>
      <c r="AR943" s="101"/>
    </row>
    <row r="944" spans="43:44" ht="14.25" customHeight="1" x14ac:dyDescent="0.35">
      <c r="AQ944" s="100"/>
      <c r="AR944" s="101"/>
    </row>
    <row r="945" spans="43:44" ht="14.25" customHeight="1" x14ac:dyDescent="0.35">
      <c r="AQ945" s="100"/>
      <c r="AR945" s="101"/>
    </row>
    <row r="946" spans="43:44" ht="14.25" customHeight="1" x14ac:dyDescent="0.35">
      <c r="AQ946" s="100"/>
      <c r="AR946" s="101"/>
    </row>
    <row r="947" spans="43:44" ht="14.25" customHeight="1" x14ac:dyDescent="0.35">
      <c r="AQ947" s="100"/>
      <c r="AR947" s="101"/>
    </row>
    <row r="948" spans="43:44" ht="14.25" customHeight="1" x14ac:dyDescent="0.35">
      <c r="AQ948" s="100"/>
      <c r="AR948" s="101"/>
    </row>
    <row r="949" spans="43:44" ht="14.25" customHeight="1" x14ac:dyDescent="0.35">
      <c r="AQ949" s="100"/>
      <c r="AR949" s="101"/>
    </row>
    <row r="950" spans="43:44" ht="14.25" customHeight="1" x14ac:dyDescent="0.35">
      <c r="AQ950" s="100"/>
      <c r="AR950" s="101"/>
    </row>
    <row r="951" spans="43:44" ht="14.25" customHeight="1" x14ac:dyDescent="0.35">
      <c r="AQ951" s="100"/>
      <c r="AR951" s="101"/>
    </row>
    <row r="952" spans="43:44" ht="14.25" customHeight="1" x14ac:dyDescent="0.35">
      <c r="AQ952" s="100"/>
      <c r="AR952" s="101"/>
    </row>
    <row r="953" spans="43:44" ht="14.25" customHeight="1" x14ac:dyDescent="0.35">
      <c r="AQ953" s="100"/>
      <c r="AR953" s="101"/>
    </row>
    <row r="954" spans="43:44" ht="14.25" customHeight="1" x14ac:dyDescent="0.35">
      <c r="AQ954" s="100"/>
      <c r="AR954" s="101"/>
    </row>
    <row r="955" spans="43:44" ht="14.25" customHeight="1" x14ac:dyDescent="0.35">
      <c r="AQ955" s="100"/>
      <c r="AR955" s="101"/>
    </row>
    <row r="956" spans="43:44" ht="14.25" customHeight="1" x14ac:dyDescent="0.35">
      <c r="AQ956" s="100"/>
      <c r="AR956" s="101"/>
    </row>
    <row r="957" spans="43:44" ht="14.25" customHeight="1" x14ac:dyDescent="0.35">
      <c r="AQ957" s="100"/>
      <c r="AR957" s="101"/>
    </row>
    <row r="958" spans="43:44" ht="14.25" customHeight="1" x14ac:dyDescent="0.35">
      <c r="AQ958" s="100"/>
      <c r="AR958" s="101"/>
    </row>
    <row r="959" spans="43:44" ht="14.25" customHeight="1" x14ac:dyDescent="0.35">
      <c r="AQ959" s="100"/>
      <c r="AR959" s="101"/>
    </row>
    <row r="960" spans="43:44" ht="14.25" customHeight="1" x14ac:dyDescent="0.35">
      <c r="AQ960" s="100"/>
      <c r="AR960" s="101"/>
    </row>
    <row r="961" spans="43:44" ht="14.25" customHeight="1" x14ac:dyDescent="0.35">
      <c r="AQ961" s="100"/>
      <c r="AR961" s="101"/>
    </row>
    <row r="962" spans="43:44" ht="14.25" customHeight="1" x14ac:dyDescent="0.35">
      <c r="AQ962" s="100"/>
      <c r="AR962" s="101"/>
    </row>
    <row r="963" spans="43:44" ht="14.25" customHeight="1" x14ac:dyDescent="0.35">
      <c r="AQ963" s="100"/>
      <c r="AR963" s="101"/>
    </row>
    <row r="964" spans="43:44" ht="14.25" customHeight="1" x14ac:dyDescent="0.35">
      <c r="AQ964" s="100"/>
      <c r="AR964" s="101"/>
    </row>
    <row r="965" spans="43:44" ht="14.25" customHeight="1" x14ac:dyDescent="0.35">
      <c r="AQ965" s="100"/>
      <c r="AR965" s="101"/>
    </row>
    <row r="966" spans="43:44" ht="14.25" customHeight="1" x14ac:dyDescent="0.35">
      <c r="AQ966" s="100"/>
      <c r="AR966" s="101"/>
    </row>
    <row r="967" spans="43:44" ht="14.25" customHeight="1" x14ac:dyDescent="0.35">
      <c r="AQ967" s="100"/>
      <c r="AR967" s="101"/>
    </row>
    <row r="968" spans="43:44" ht="14.25" customHeight="1" x14ac:dyDescent="0.35">
      <c r="AQ968" s="100"/>
      <c r="AR968" s="101"/>
    </row>
    <row r="969" spans="43:44" ht="14.25" customHeight="1" x14ac:dyDescent="0.35">
      <c r="AQ969" s="100"/>
      <c r="AR969" s="101"/>
    </row>
    <row r="970" spans="43:44" ht="14.25" customHeight="1" x14ac:dyDescent="0.35">
      <c r="AQ970" s="100"/>
      <c r="AR970" s="101"/>
    </row>
    <row r="971" spans="43:44" ht="14.25" customHeight="1" x14ac:dyDescent="0.35">
      <c r="AQ971" s="100"/>
      <c r="AR971" s="101"/>
    </row>
    <row r="972" spans="43:44" ht="14.25" customHeight="1" x14ac:dyDescent="0.35">
      <c r="AQ972" s="100"/>
      <c r="AR972" s="101"/>
    </row>
    <row r="973" spans="43:44" ht="14.25" customHeight="1" x14ac:dyDescent="0.35">
      <c r="AQ973" s="100"/>
      <c r="AR973" s="101"/>
    </row>
    <row r="974" spans="43:44" ht="14.25" customHeight="1" x14ac:dyDescent="0.35">
      <c r="AQ974" s="100"/>
      <c r="AR974" s="101"/>
    </row>
    <row r="975" spans="43:44" ht="14.25" customHeight="1" x14ac:dyDescent="0.35">
      <c r="AQ975" s="100"/>
      <c r="AR975" s="101"/>
    </row>
    <row r="976" spans="43:44" ht="14.25" customHeight="1" x14ac:dyDescent="0.35">
      <c r="AQ976" s="100"/>
      <c r="AR976" s="101"/>
    </row>
    <row r="977" spans="43:44" ht="14.25" customHeight="1" x14ac:dyDescent="0.35">
      <c r="AQ977" s="100"/>
      <c r="AR977" s="101"/>
    </row>
    <row r="978" spans="43:44" ht="14.25" customHeight="1" x14ac:dyDescent="0.35">
      <c r="AQ978" s="100"/>
      <c r="AR978" s="101"/>
    </row>
    <row r="979" spans="43:44" ht="14.25" customHeight="1" x14ac:dyDescent="0.35">
      <c r="AQ979" s="100"/>
      <c r="AR979" s="101"/>
    </row>
    <row r="980" spans="43:44" ht="14.25" customHeight="1" x14ac:dyDescent="0.35">
      <c r="AQ980" s="100"/>
      <c r="AR980" s="101"/>
    </row>
    <row r="981" spans="43:44" ht="14.25" customHeight="1" x14ac:dyDescent="0.35">
      <c r="AQ981" s="100"/>
      <c r="AR981" s="101"/>
    </row>
    <row r="982" spans="43:44" ht="14.25" customHeight="1" x14ac:dyDescent="0.35">
      <c r="AQ982" s="100"/>
      <c r="AR982" s="101"/>
    </row>
    <row r="983" spans="43:44" ht="14.25" customHeight="1" x14ac:dyDescent="0.35">
      <c r="AQ983" s="100"/>
      <c r="AR983" s="101"/>
    </row>
    <row r="984" spans="43:44" ht="14.25" customHeight="1" x14ac:dyDescent="0.35">
      <c r="AQ984" s="100"/>
      <c r="AR984" s="101"/>
    </row>
    <row r="985" spans="43:44" ht="14.25" customHeight="1" x14ac:dyDescent="0.35">
      <c r="AQ985" s="100"/>
      <c r="AR985" s="101"/>
    </row>
    <row r="986" spans="43:44" ht="14.25" customHeight="1" x14ac:dyDescent="0.35">
      <c r="AQ986" s="100"/>
      <c r="AR986" s="101"/>
    </row>
    <row r="987" spans="43:44" ht="14.25" customHeight="1" x14ac:dyDescent="0.35">
      <c r="AQ987" s="100"/>
      <c r="AR987" s="101"/>
    </row>
    <row r="988" spans="43:44" ht="14.25" customHeight="1" x14ac:dyDescent="0.35">
      <c r="AQ988" s="100"/>
      <c r="AR988" s="101"/>
    </row>
    <row r="989" spans="43:44" ht="14.25" customHeight="1" x14ac:dyDescent="0.35">
      <c r="AQ989" s="100"/>
      <c r="AR989" s="101"/>
    </row>
    <row r="990" spans="43:44" ht="14.25" customHeight="1" x14ac:dyDescent="0.35">
      <c r="AQ990" s="100"/>
      <c r="AR990" s="101"/>
    </row>
    <row r="991" spans="43:44" ht="14.25" customHeight="1" x14ac:dyDescent="0.35">
      <c r="AQ991" s="100"/>
      <c r="AR991" s="101"/>
    </row>
    <row r="992" spans="43:44" ht="14.25" customHeight="1" x14ac:dyDescent="0.35">
      <c r="AQ992" s="100"/>
      <c r="AR992" s="101"/>
    </row>
    <row r="993" spans="43:44" ht="14.25" customHeight="1" x14ac:dyDescent="0.35">
      <c r="AQ993" s="100"/>
      <c r="AR993" s="101"/>
    </row>
    <row r="994" spans="43:44" ht="14.25" customHeight="1" x14ac:dyDescent="0.35">
      <c r="AQ994" s="100"/>
      <c r="AR994" s="101"/>
    </row>
    <row r="995" spans="43:44" ht="14.25" customHeight="1" x14ac:dyDescent="0.35">
      <c r="AQ995" s="100"/>
      <c r="AR995" s="101"/>
    </row>
    <row r="996" spans="43:44" ht="14.25" customHeight="1" x14ac:dyDescent="0.35">
      <c r="AQ996" s="100"/>
      <c r="AR996" s="101"/>
    </row>
    <row r="997" spans="43:44" ht="14.25" customHeight="1" x14ac:dyDescent="0.35">
      <c r="AQ997" s="100"/>
      <c r="AR997" s="101"/>
    </row>
    <row r="998" spans="43:44" ht="14.25" customHeight="1" x14ac:dyDescent="0.35">
      <c r="AQ998" s="100"/>
      <c r="AR998" s="101"/>
    </row>
  </sheetData>
  <phoneticPr fontId="41" type="noConversion"/>
  <pageMargins left="0.25" right="0.25" top="0.75" bottom="0.75" header="0" footer="0"/>
  <pageSetup paperSize="9" orientation="landscape"/>
  <ignoredErrors>
    <ignoredError sqref="AN4 AN7 AN11 AN14 AN28 AN30 BA67" formulaRange="1"/>
    <ignoredError sqref="BA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001"/>
  <sheetViews>
    <sheetView showGridLines="0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AP5" sqref="AP5:AP12"/>
    </sheetView>
  </sheetViews>
  <sheetFormatPr defaultColWidth="12.58203125" defaultRowHeight="15" customHeight="1" outlineLevelCol="1" x14ac:dyDescent="0.3"/>
  <cols>
    <col min="1" max="1" width="43.08203125" customWidth="1"/>
    <col min="2" max="2" width="34.4140625" customWidth="1"/>
    <col min="3" max="5" width="12" hidden="1" customWidth="1" outlineLevel="1"/>
    <col min="6" max="6" width="12" customWidth="1" collapsed="1"/>
    <col min="7" max="9" width="12" hidden="1" customWidth="1" outlineLevel="1"/>
    <col min="10" max="10" width="12" customWidth="1" collapsed="1"/>
    <col min="11" max="13" width="12" hidden="1" customWidth="1" outlineLevel="1"/>
    <col min="14" max="14" width="12" customWidth="1" collapsed="1"/>
    <col min="15" max="17" width="12" hidden="1" customWidth="1" outlineLevel="1"/>
    <col min="18" max="18" width="12" customWidth="1" collapsed="1"/>
    <col min="19" max="21" width="12" hidden="1" customWidth="1" outlineLevel="1"/>
    <col min="22" max="22" width="12" customWidth="1" collapsed="1"/>
    <col min="23" max="25" width="12" hidden="1" customWidth="1" outlineLevel="1"/>
    <col min="26" max="26" width="12" customWidth="1" collapsed="1"/>
    <col min="27" max="29" width="12" hidden="1" customWidth="1" outlineLevel="1"/>
    <col min="30" max="30" width="12" customWidth="1" collapsed="1"/>
    <col min="31" max="33" width="12" hidden="1" customWidth="1" outlineLevel="1"/>
    <col min="34" max="34" width="12" customWidth="1" collapsed="1"/>
    <col min="35" max="37" width="12" hidden="1" customWidth="1" outlineLevel="1"/>
    <col min="38" max="38" width="12" customWidth="1" collapsed="1"/>
    <col min="39" max="42" width="12" customWidth="1" outlineLevel="1" collapsed="1"/>
  </cols>
  <sheetData>
    <row r="1" spans="1:43" ht="14" x14ac:dyDescent="0.3">
      <c r="A1" s="266" t="s">
        <v>0</v>
      </c>
      <c r="B1" s="1"/>
      <c r="C1" s="102" t="s">
        <v>163</v>
      </c>
      <c r="D1" s="103" t="s">
        <v>164</v>
      </c>
      <c r="E1" s="103" t="s">
        <v>165</v>
      </c>
      <c r="F1" s="104" t="s">
        <v>166</v>
      </c>
      <c r="G1" s="103" t="s">
        <v>167</v>
      </c>
      <c r="H1" s="103" t="s">
        <v>168</v>
      </c>
      <c r="I1" s="103" t="s">
        <v>169</v>
      </c>
      <c r="J1" s="104" t="s">
        <v>170</v>
      </c>
      <c r="K1" s="102" t="s">
        <v>171</v>
      </c>
      <c r="L1" s="103" t="s">
        <v>172</v>
      </c>
      <c r="M1" s="103" t="s">
        <v>173</v>
      </c>
      <c r="N1" s="104" t="s">
        <v>174</v>
      </c>
      <c r="O1" s="103" t="s">
        <v>175</v>
      </c>
      <c r="P1" s="103" t="s">
        <v>176</v>
      </c>
      <c r="Q1" s="103" t="s">
        <v>177</v>
      </c>
      <c r="R1" s="104" t="s">
        <v>178</v>
      </c>
      <c r="S1" s="102" t="s">
        <v>179</v>
      </c>
      <c r="T1" s="103" t="s">
        <v>180</v>
      </c>
      <c r="U1" s="103" t="s">
        <v>181</v>
      </c>
      <c r="V1" s="104" t="s">
        <v>182</v>
      </c>
      <c r="W1" s="105" t="s">
        <v>183</v>
      </c>
      <c r="X1" s="105" t="s">
        <v>184</v>
      </c>
      <c r="Y1" s="105" t="s">
        <v>185</v>
      </c>
      <c r="Z1" s="104" t="s">
        <v>186</v>
      </c>
      <c r="AA1" s="102" t="s">
        <v>187</v>
      </c>
      <c r="AB1" s="103" t="s">
        <v>188</v>
      </c>
      <c r="AC1" s="103" t="s">
        <v>189</v>
      </c>
      <c r="AD1" s="104" t="s">
        <v>190</v>
      </c>
      <c r="AE1" s="102" t="s">
        <v>191</v>
      </c>
      <c r="AF1" s="103" t="s">
        <v>192</v>
      </c>
      <c r="AG1" s="103" t="s">
        <v>193</v>
      </c>
      <c r="AH1" s="104" t="s">
        <v>194</v>
      </c>
      <c r="AI1" s="102" t="s">
        <v>195</v>
      </c>
      <c r="AJ1" s="103" t="s">
        <v>196</v>
      </c>
      <c r="AK1" s="103" t="s">
        <v>197</v>
      </c>
      <c r="AL1" s="104" t="s">
        <v>198</v>
      </c>
      <c r="AM1" s="104" t="s">
        <v>453</v>
      </c>
      <c r="AN1" s="104" t="s">
        <v>456</v>
      </c>
      <c r="AO1" s="104" t="s">
        <v>465</v>
      </c>
      <c r="AP1" s="104" t="s">
        <v>470</v>
      </c>
    </row>
    <row r="2" spans="1:43" ht="14.5" x14ac:dyDescent="0.35">
      <c r="A2" s="106"/>
      <c r="B2" s="107" t="s">
        <v>38</v>
      </c>
      <c r="C2" s="108" t="s">
        <v>199</v>
      </c>
      <c r="D2" s="109" t="s">
        <v>200</v>
      </c>
      <c r="E2" s="109" t="s">
        <v>201</v>
      </c>
      <c r="F2" s="110" t="s">
        <v>202</v>
      </c>
      <c r="G2" s="109" t="s">
        <v>203</v>
      </c>
      <c r="H2" s="109" t="s">
        <v>204</v>
      </c>
      <c r="I2" s="109" t="s">
        <v>205</v>
      </c>
      <c r="J2" s="110" t="s">
        <v>206</v>
      </c>
      <c r="K2" s="108" t="s">
        <v>207</v>
      </c>
      <c r="L2" s="109" t="s">
        <v>208</v>
      </c>
      <c r="M2" s="109" t="s">
        <v>209</v>
      </c>
      <c r="N2" s="110" t="s">
        <v>210</v>
      </c>
      <c r="O2" s="109" t="s">
        <v>211</v>
      </c>
      <c r="P2" s="109" t="s">
        <v>212</v>
      </c>
      <c r="Q2" s="109" t="s">
        <v>213</v>
      </c>
      <c r="R2" s="110" t="s">
        <v>214</v>
      </c>
      <c r="S2" s="108" t="s">
        <v>215</v>
      </c>
      <c r="T2" s="109" t="s">
        <v>216</v>
      </c>
      <c r="U2" s="109" t="s">
        <v>217</v>
      </c>
      <c r="V2" s="110" t="s">
        <v>218</v>
      </c>
      <c r="W2" s="111" t="s">
        <v>219</v>
      </c>
      <c r="X2" s="111" t="s">
        <v>220</v>
      </c>
      <c r="Y2" s="111" t="s">
        <v>221</v>
      </c>
      <c r="Z2" s="110" t="s">
        <v>222</v>
      </c>
      <c r="AA2" s="108" t="s">
        <v>223</v>
      </c>
      <c r="AB2" s="109" t="s">
        <v>224</v>
      </c>
      <c r="AC2" s="109" t="s">
        <v>225</v>
      </c>
      <c r="AD2" s="110" t="s">
        <v>226</v>
      </c>
      <c r="AE2" s="108" t="s">
        <v>227</v>
      </c>
      <c r="AF2" s="109" t="s">
        <v>228</v>
      </c>
      <c r="AG2" s="109" t="s">
        <v>229</v>
      </c>
      <c r="AH2" s="110" t="s">
        <v>230</v>
      </c>
      <c r="AI2" s="108" t="s">
        <v>231</v>
      </c>
      <c r="AJ2" s="109" t="s">
        <v>232</v>
      </c>
      <c r="AK2" s="109" t="s">
        <v>233</v>
      </c>
      <c r="AL2" s="110" t="s">
        <v>234</v>
      </c>
      <c r="AM2" s="110" t="s">
        <v>452</v>
      </c>
      <c r="AN2" s="110" t="s">
        <v>457</v>
      </c>
      <c r="AO2" s="110" t="s">
        <v>466</v>
      </c>
      <c r="AP2" s="110" t="s">
        <v>469</v>
      </c>
    </row>
    <row r="3" spans="1:43" ht="12.75" customHeight="1" x14ac:dyDescent="0.3">
      <c r="A3" s="112" t="s">
        <v>235</v>
      </c>
      <c r="B3" s="113" t="s">
        <v>236</v>
      </c>
      <c r="C3" s="114">
        <v>24545</v>
      </c>
      <c r="D3" s="115">
        <v>27604</v>
      </c>
      <c r="E3" s="115">
        <v>30850</v>
      </c>
      <c r="F3" s="116">
        <v>33704</v>
      </c>
      <c r="G3" s="115">
        <v>67319</v>
      </c>
      <c r="H3" s="115">
        <v>75480</v>
      </c>
      <c r="I3" s="115">
        <v>77595</v>
      </c>
      <c r="J3" s="116">
        <v>79489</v>
      </c>
      <c r="K3" s="114">
        <v>85264</v>
      </c>
      <c r="L3" s="115">
        <v>83066</v>
      </c>
      <c r="M3" s="115">
        <v>86641</v>
      </c>
      <c r="N3" s="116">
        <v>85230.257000000012</v>
      </c>
      <c r="O3" s="115">
        <v>94876.624000000011</v>
      </c>
      <c r="P3" s="115">
        <v>89906.606</v>
      </c>
      <c r="Q3" s="115">
        <v>99841.027000000002</v>
      </c>
      <c r="R3" s="116">
        <v>98204</v>
      </c>
      <c r="S3" s="114">
        <v>100912</v>
      </c>
      <c r="T3" s="115">
        <v>100727</v>
      </c>
      <c r="U3" s="115">
        <v>106065</v>
      </c>
      <c r="V3" s="116">
        <v>155324</v>
      </c>
      <c r="W3" s="115">
        <v>150749</v>
      </c>
      <c r="X3" s="115">
        <v>148932</v>
      </c>
      <c r="Y3" s="115">
        <v>150921</v>
      </c>
      <c r="Z3" s="116">
        <v>157501</v>
      </c>
      <c r="AA3" s="114">
        <v>152721</v>
      </c>
      <c r="AB3" s="115">
        <v>154286</v>
      </c>
      <c r="AC3" s="115">
        <v>157100</v>
      </c>
      <c r="AD3" s="116">
        <v>167430</v>
      </c>
      <c r="AE3" s="114">
        <v>228265</v>
      </c>
      <c r="AF3" s="115">
        <v>280165</v>
      </c>
      <c r="AG3" s="115">
        <v>618252</v>
      </c>
      <c r="AH3" s="116">
        <v>619992</v>
      </c>
      <c r="AI3" s="114">
        <v>608760</v>
      </c>
      <c r="AJ3" s="115">
        <v>605953</v>
      </c>
      <c r="AK3" s="115">
        <v>611378</v>
      </c>
      <c r="AL3" s="116">
        <v>637653</v>
      </c>
      <c r="AM3" s="116">
        <v>658970</v>
      </c>
      <c r="AN3" s="116">
        <v>715959</v>
      </c>
      <c r="AO3" s="116">
        <v>1246677</v>
      </c>
      <c r="AP3" s="116">
        <v>1254856.5630000001</v>
      </c>
    </row>
    <row r="4" spans="1:43" ht="12.75" customHeight="1" x14ac:dyDescent="0.3">
      <c r="A4" s="117" t="s">
        <v>237</v>
      </c>
      <c r="B4" s="118" t="s">
        <v>134</v>
      </c>
      <c r="C4" s="119">
        <v>9198</v>
      </c>
      <c r="D4" s="120">
        <v>12364</v>
      </c>
      <c r="E4" s="120">
        <v>15856</v>
      </c>
      <c r="F4" s="121">
        <v>19210</v>
      </c>
      <c r="G4" s="120">
        <v>51685</v>
      </c>
      <c r="H4" s="120">
        <v>44673</v>
      </c>
      <c r="I4" s="120">
        <v>47221</v>
      </c>
      <c r="J4" s="121">
        <v>50362</v>
      </c>
      <c r="K4" s="119">
        <v>54200</v>
      </c>
      <c r="L4" s="120">
        <v>51985</v>
      </c>
      <c r="M4" s="120">
        <v>55742</v>
      </c>
      <c r="N4" s="121">
        <v>57129.641000000003</v>
      </c>
      <c r="O4" s="120">
        <v>59538.720000000001</v>
      </c>
      <c r="P4" s="120">
        <v>55567.724000000009</v>
      </c>
      <c r="Q4" s="120">
        <v>66782.308999999994</v>
      </c>
      <c r="R4" s="121">
        <v>64254</v>
      </c>
      <c r="S4" s="119">
        <v>67166</v>
      </c>
      <c r="T4" s="120">
        <v>67496</v>
      </c>
      <c r="U4" s="122">
        <v>73418</v>
      </c>
      <c r="V4" s="121">
        <v>44996</v>
      </c>
      <c r="W4" s="120">
        <v>41855</v>
      </c>
      <c r="X4" s="120">
        <v>41271</v>
      </c>
      <c r="Y4" s="120">
        <v>45078</v>
      </c>
      <c r="Z4" s="121">
        <v>52075</v>
      </c>
      <c r="AA4" s="119">
        <v>49298</v>
      </c>
      <c r="AB4" s="120">
        <v>51987</v>
      </c>
      <c r="AC4" s="120">
        <v>55013</v>
      </c>
      <c r="AD4" s="121">
        <v>51722</v>
      </c>
      <c r="AE4" s="119">
        <v>59753</v>
      </c>
      <c r="AF4" s="120">
        <v>59839</v>
      </c>
      <c r="AG4" s="120">
        <v>397499</v>
      </c>
      <c r="AH4" s="121">
        <v>393040</v>
      </c>
      <c r="AI4" s="119">
        <v>379092</v>
      </c>
      <c r="AJ4" s="120">
        <v>366837</v>
      </c>
      <c r="AK4" s="120">
        <v>369279</v>
      </c>
      <c r="AL4" s="121">
        <v>344158</v>
      </c>
      <c r="AM4" s="121">
        <v>264326</v>
      </c>
      <c r="AN4" s="121">
        <v>192622</v>
      </c>
      <c r="AO4" s="121">
        <v>671219</v>
      </c>
      <c r="AP4" s="121">
        <v>608966.99699999997</v>
      </c>
    </row>
    <row r="5" spans="1:43" ht="12.75" customHeight="1" x14ac:dyDescent="0.3">
      <c r="A5" s="123" t="s">
        <v>238</v>
      </c>
      <c r="B5" s="124" t="s">
        <v>239</v>
      </c>
      <c r="C5" s="125">
        <v>843</v>
      </c>
      <c r="D5" s="126">
        <v>2868</v>
      </c>
      <c r="E5" s="126">
        <v>5763</v>
      </c>
      <c r="F5" s="127">
        <v>14152</v>
      </c>
      <c r="G5" s="126">
        <v>46556</v>
      </c>
      <c r="H5" s="126">
        <v>37445</v>
      </c>
      <c r="I5" s="126">
        <v>38885</v>
      </c>
      <c r="J5" s="127">
        <v>42146</v>
      </c>
      <c r="K5" s="125">
        <v>39624</v>
      </c>
      <c r="L5" s="126">
        <v>38408</v>
      </c>
      <c r="M5" s="126">
        <v>40864</v>
      </c>
      <c r="N5" s="127">
        <v>44105.406000000003</v>
      </c>
      <c r="O5" s="126">
        <v>46439.858</v>
      </c>
      <c r="P5" s="126">
        <v>39241.478999999999</v>
      </c>
      <c r="Q5" s="126">
        <v>50098.125</v>
      </c>
      <c r="R5" s="127">
        <v>47872</v>
      </c>
      <c r="S5" s="125">
        <v>50236</v>
      </c>
      <c r="T5" s="126">
        <v>52896</v>
      </c>
      <c r="U5" s="126">
        <v>59571</v>
      </c>
      <c r="V5" s="127">
        <v>26405</v>
      </c>
      <c r="W5" s="126">
        <v>23662</v>
      </c>
      <c r="X5" s="126">
        <v>20942</v>
      </c>
      <c r="Y5" s="126">
        <v>20579</v>
      </c>
      <c r="Z5" s="127">
        <v>30001</v>
      </c>
      <c r="AA5" s="125">
        <v>22869</v>
      </c>
      <c r="AB5" s="126">
        <v>24716</v>
      </c>
      <c r="AC5" s="126">
        <v>25394</v>
      </c>
      <c r="AD5" s="127">
        <v>26037</v>
      </c>
      <c r="AE5" s="125">
        <v>24599</v>
      </c>
      <c r="AF5" s="126">
        <v>25289</v>
      </c>
      <c r="AG5" s="126">
        <v>368290</v>
      </c>
      <c r="AH5" s="127">
        <v>364985</v>
      </c>
      <c r="AI5" s="125">
        <v>340917</v>
      </c>
      <c r="AJ5" s="126">
        <v>336293</v>
      </c>
      <c r="AK5" s="126">
        <v>339728</v>
      </c>
      <c r="AL5" s="127">
        <v>321063</v>
      </c>
      <c r="AM5" s="127">
        <v>234026</v>
      </c>
      <c r="AN5" s="127">
        <v>154149</v>
      </c>
      <c r="AO5" s="127">
        <v>619632</v>
      </c>
      <c r="AP5" s="127">
        <v>24192</v>
      </c>
    </row>
    <row r="6" spans="1:43" ht="12.75" customHeight="1" x14ac:dyDescent="0.3">
      <c r="A6" s="273" t="s">
        <v>472</v>
      </c>
      <c r="B6" s="129" t="s">
        <v>473</v>
      </c>
      <c r="C6" s="130"/>
      <c r="D6" s="131"/>
      <c r="E6" s="131"/>
      <c r="F6" s="132">
        <v>0</v>
      </c>
      <c r="G6" s="131">
        <v>0</v>
      </c>
      <c r="H6" s="131">
        <v>0</v>
      </c>
      <c r="I6" s="131">
        <v>0</v>
      </c>
      <c r="J6" s="132">
        <v>0</v>
      </c>
      <c r="K6" s="130">
        <v>0</v>
      </c>
      <c r="L6" s="131">
        <v>0</v>
      </c>
      <c r="M6" s="131">
        <v>0</v>
      </c>
      <c r="N6" s="132">
        <v>0</v>
      </c>
      <c r="O6" s="131">
        <v>0</v>
      </c>
      <c r="P6" s="131">
        <v>0</v>
      </c>
      <c r="Q6" s="131">
        <v>0</v>
      </c>
      <c r="R6" s="132">
        <v>0</v>
      </c>
      <c r="S6" s="130">
        <v>0</v>
      </c>
      <c r="T6" s="131">
        <v>0</v>
      </c>
      <c r="U6" s="131">
        <v>0</v>
      </c>
      <c r="V6" s="132">
        <v>0</v>
      </c>
      <c r="W6" s="131">
        <v>0</v>
      </c>
      <c r="X6" s="131">
        <v>0</v>
      </c>
      <c r="Y6" s="131">
        <v>0</v>
      </c>
      <c r="Z6" s="132">
        <v>0</v>
      </c>
      <c r="AA6" s="130">
        <v>0</v>
      </c>
      <c r="AB6" s="131">
        <v>0</v>
      </c>
      <c r="AC6" s="131">
        <v>0</v>
      </c>
      <c r="AD6" s="132">
        <v>0</v>
      </c>
      <c r="AE6" s="130">
        <v>0</v>
      </c>
      <c r="AF6" s="131">
        <v>0</v>
      </c>
      <c r="AG6" s="131">
        <v>0</v>
      </c>
      <c r="AH6" s="132">
        <v>0</v>
      </c>
      <c r="AI6" s="130">
        <v>0</v>
      </c>
      <c r="AJ6" s="131">
        <v>0</v>
      </c>
      <c r="AK6" s="131">
        <v>0</v>
      </c>
      <c r="AL6" s="132">
        <v>0</v>
      </c>
      <c r="AM6" s="132">
        <v>0</v>
      </c>
      <c r="AN6" s="132">
        <v>0</v>
      </c>
      <c r="AO6" s="132">
        <v>0</v>
      </c>
      <c r="AP6" s="132">
        <v>537000</v>
      </c>
    </row>
    <row r="7" spans="1:43" ht="12.75" customHeight="1" x14ac:dyDescent="0.3">
      <c r="A7" s="123" t="s">
        <v>352</v>
      </c>
      <c r="B7" s="124" t="s">
        <v>240</v>
      </c>
      <c r="C7" s="271">
        <v>4966</v>
      </c>
      <c r="D7" s="126">
        <v>6061</v>
      </c>
      <c r="E7" s="126">
        <v>6788</v>
      </c>
      <c r="F7" s="272">
        <v>3288</v>
      </c>
      <c r="G7" s="126">
        <v>3470</v>
      </c>
      <c r="H7" s="126">
        <v>4705</v>
      </c>
      <c r="I7" s="126">
        <v>5343</v>
      </c>
      <c r="J7" s="272">
        <v>5517</v>
      </c>
      <c r="K7" s="271">
        <v>10834</v>
      </c>
      <c r="L7" s="126">
        <v>8575</v>
      </c>
      <c r="M7" s="126">
        <v>10079</v>
      </c>
      <c r="N7" s="272">
        <v>10556.19</v>
      </c>
      <c r="O7" s="126">
        <v>9911.0830000000005</v>
      </c>
      <c r="P7" s="126">
        <v>11962.781000000001</v>
      </c>
      <c r="Q7" s="126">
        <v>12099.457</v>
      </c>
      <c r="R7" s="272">
        <v>12139</v>
      </c>
      <c r="S7" s="271">
        <v>12952</v>
      </c>
      <c r="T7" s="126">
        <v>10672</v>
      </c>
      <c r="U7" s="126">
        <v>9735</v>
      </c>
      <c r="V7" s="272">
        <v>14508</v>
      </c>
      <c r="W7" s="126">
        <v>14383</v>
      </c>
      <c r="X7" s="126">
        <v>16485</v>
      </c>
      <c r="Y7" s="126">
        <v>20369</v>
      </c>
      <c r="Z7" s="272">
        <v>18827</v>
      </c>
      <c r="AA7" s="271">
        <v>23010</v>
      </c>
      <c r="AB7" s="126">
        <v>22686</v>
      </c>
      <c r="AC7" s="126">
        <v>25670</v>
      </c>
      <c r="AD7" s="272">
        <v>22254</v>
      </c>
      <c r="AE7" s="271">
        <v>30150</v>
      </c>
      <c r="AF7" s="126">
        <v>27980</v>
      </c>
      <c r="AG7" s="126">
        <v>23355</v>
      </c>
      <c r="AH7" s="272">
        <v>21628</v>
      </c>
      <c r="AI7" s="271">
        <v>29748</v>
      </c>
      <c r="AJ7" s="126">
        <v>23259</v>
      </c>
      <c r="AK7" s="126">
        <v>22111</v>
      </c>
      <c r="AL7" s="272">
        <v>17427</v>
      </c>
      <c r="AM7" s="272">
        <v>22473</v>
      </c>
      <c r="AN7" s="272">
        <v>28258</v>
      </c>
      <c r="AO7" s="272">
        <v>34649</v>
      </c>
      <c r="AP7" s="272">
        <v>34510</v>
      </c>
    </row>
    <row r="8" spans="1:43" ht="12.75" customHeight="1" x14ac:dyDescent="0.3">
      <c r="A8" s="129" t="s">
        <v>241</v>
      </c>
      <c r="B8" s="129" t="s">
        <v>242</v>
      </c>
      <c r="C8" s="130">
        <v>29</v>
      </c>
      <c r="D8" s="131">
        <v>36</v>
      </c>
      <c r="E8" s="131">
        <v>74</v>
      </c>
      <c r="F8" s="132">
        <v>297</v>
      </c>
      <c r="G8" s="131">
        <v>309</v>
      </c>
      <c r="H8" s="131">
        <v>283</v>
      </c>
      <c r="I8" s="131">
        <v>244</v>
      </c>
      <c r="J8" s="132">
        <v>288</v>
      </c>
      <c r="K8" s="130">
        <v>379</v>
      </c>
      <c r="L8" s="131">
        <v>204</v>
      </c>
      <c r="M8" s="131">
        <v>107</v>
      </c>
      <c r="N8" s="132">
        <v>21.673999999999999</v>
      </c>
      <c r="O8" s="131">
        <v>76.927000000000007</v>
      </c>
      <c r="P8" s="131">
        <v>49.122</v>
      </c>
      <c r="Q8" s="131">
        <v>51.606000000000002</v>
      </c>
      <c r="R8" s="132">
        <v>0</v>
      </c>
      <c r="S8" s="130">
        <v>177</v>
      </c>
      <c r="T8" s="131">
        <v>117</v>
      </c>
      <c r="U8" s="131">
        <v>109</v>
      </c>
      <c r="V8" s="132">
        <v>0</v>
      </c>
      <c r="W8" s="131">
        <v>0</v>
      </c>
      <c r="X8" s="131">
        <v>0</v>
      </c>
      <c r="Y8" s="131">
        <v>0</v>
      </c>
      <c r="Z8" s="132">
        <v>50</v>
      </c>
      <c r="AA8" s="130">
        <v>0</v>
      </c>
      <c r="AB8" s="131">
        <v>0</v>
      </c>
      <c r="AC8" s="131">
        <v>0</v>
      </c>
      <c r="AD8" s="132">
        <v>79</v>
      </c>
      <c r="AE8" s="130">
        <v>699</v>
      </c>
      <c r="AF8" s="131">
        <v>607</v>
      </c>
      <c r="AG8" s="131">
        <v>440</v>
      </c>
      <c r="AH8" s="132">
        <v>288</v>
      </c>
      <c r="AI8" s="130">
        <v>850</v>
      </c>
      <c r="AJ8" s="131">
        <v>794</v>
      </c>
      <c r="AK8" s="131">
        <v>837</v>
      </c>
      <c r="AL8" s="132">
        <v>673</v>
      </c>
      <c r="AM8" s="132">
        <v>553</v>
      </c>
      <c r="AN8" s="132">
        <v>1979</v>
      </c>
      <c r="AO8" s="132">
        <v>2016</v>
      </c>
      <c r="AP8" s="132">
        <v>3452</v>
      </c>
    </row>
    <row r="9" spans="1:43" ht="12.75" customHeight="1" x14ac:dyDescent="0.3">
      <c r="A9" s="133" t="s">
        <v>243</v>
      </c>
      <c r="B9" s="134" t="s">
        <v>244</v>
      </c>
      <c r="C9" s="135">
        <v>3097</v>
      </c>
      <c r="D9" s="136">
        <v>2816</v>
      </c>
      <c r="E9" s="136">
        <v>2682</v>
      </c>
      <c r="F9" s="137">
        <v>1401</v>
      </c>
      <c r="G9" s="136">
        <v>1280</v>
      </c>
      <c r="H9" s="136">
        <v>1410</v>
      </c>
      <c r="I9" s="136">
        <v>1649</v>
      </c>
      <c r="J9" s="137">
        <v>1927</v>
      </c>
      <c r="K9" s="135">
        <v>2369</v>
      </c>
      <c r="L9" s="136">
        <v>3484</v>
      </c>
      <c r="M9" s="136">
        <v>3696</v>
      </c>
      <c r="N9" s="137">
        <v>2376.163</v>
      </c>
      <c r="O9" s="136">
        <v>2987.741</v>
      </c>
      <c r="P9" s="136">
        <v>3486.4319999999998</v>
      </c>
      <c r="Q9" s="136">
        <v>3700.777</v>
      </c>
      <c r="R9" s="137">
        <v>4054</v>
      </c>
      <c r="S9" s="135">
        <v>3691</v>
      </c>
      <c r="T9" s="136">
        <v>2810</v>
      </c>
      <c r="U9" s="136">
        <v>2929</v>
      </c>
      <c r="V9" s="137">
        <v>3698</v>
      </c>
      <c r="W9" s="136">
        <v>3333</v>
      </c>
      <c r="X9" s="136">
        <v>2038</v>
      </c>
      <c r="Y9" s="136">
        <v>2445</v>
      </c>
      <c r="Z9" s="137">
        <v>2810</v>
      </c>
      <c r="AA9" s="135">
        <v>3176</v>
      </c>
      <c r="AB9" s="136">
        <v>3845</v>
      </c>
      <c r="AC9" s="136">
        <v>3570</v>
      </c>
      <c r="AD9" s="137">
        <v>2552</v>
      </c>
      <c r="AE9" s="135">
        <v>3499</v>
      </c>
      <c r="AF9" s="136">
        <v>4859</v>
      </c>
      <c r="AG9" s="136">
        <v>4036</v>
      </c>
      <c r="AH9" s="137">
        <v>4357</v>
      </c>
      <c r="AI9" s="135">
        <v>5594</v>
      </c>
      <c r="AJ9" s="136">
        <v>5603</v>
      </c>
      <c r="AK9" s="136">
        <v>5943</v>
      </c>
      <c r="AL9" s="137">
        <v>4354</v>
      </c>
      <c r="AM9" s="137">
        <v>6185</v>
      </c>
      <c r="AN9" s="137">
        <v>5142</v>
      </c>
      <c r="AO9" s="137">
        <v>10918</v>
      </c>
      <c r="AP9" s="137">
        <v>7260.9970000000003</v>
      </c>
    </row>
    <row r="10" spans="1:43" ht="12.75" customHeight="1" x14ac:dyDescent="0.3">
      <c r="A10" s="128" t="s">
        <v>245</v>
      </c>
      <c r="B10" s="129" t="s">
        <v>246</v>
      </c>
      <c r="C10" s="130">
        <v>0</v>
      </c>
      <c r="D10" s="131">
        <v>0</v>
      </c>
      <c r="E10" s="131">
        <v>0</v>
      </c>
      <c r="F10" s="132">
        <v>0</v>
      </c>
      <c r="G10" s="131">
        <v>0</v>
      </c>
      <c r="H10" s="131">
        <v>0</v>
      </c>
      <c r="I10" s="131">
        <v>410</v>
      </c>
      <c r="J10" s="132">
        <v>410</v>
      </c>
      <c r="K10" s="130">
        <v>410</v>
      </c>
      <c r="L10" s="131">
        <v>0</v>
      </c>
      <c r="M10" s="131">
        <v>0</v>
      </c>
      <c r="N10" s="132">
        <v>0</v>
      </c>
      <c r="O10" s="131">
        <v>0</v>
      </c>
      <c r="P10" s="131">
        <v>0</v>
      </c>
      <c r="Q10" s="131">
        <v>0</v>
      </c>
      <c r="R10" s="132">
        <v>0</v>
      </c>
      <c r="S10" s="130">
        <v>0</v>
      </c>
      <c r="T10" s="131">
        <v>0</v>
      </c>
      <c r="U10" s="131">
        <v>0</v>
      </c>
      <c r="V10" s="132">
        <v>0</v>
      </c>
      <c r="W10" s="131">
        <v>0</v>
      </c>
      <c r="X10" s="131">
        <v>0</v>
      </c>
      <c r="Y10" s="131">
        <v>0</v>
      </c>
      <c r="Z10" s="132">
        <v>0</v>
      </c>
      <c r="AA10" s="130">
        <v>0</v>
      </c>
      <c r="AB10" s="131">
        <v>0</v>
      </c>
      <c r="AC10" s="131">
        <v>56</v>
      </c>
      <c r="AD10" s="132">
        <v>56</v>
      </c>
      <c r="AE10" s="130">
        <v>0</v>
      </c>
      <c r="AF10" s="131">
        <v>0</v>
      </c>
      <c r="AG10" s="131" t="s">
        <v>118</v>
      </c>
      <c r="AH10" s="132">
        <v>0</v>
      </c>
      <c r="AI10" s="130">
        <v>0</v>
      </c>
      <c r="AJ10" s="131">
        <v>0</v>
      </c>
      <c r="AK10" s="131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</row>
    <row r="11" spans="1:43" ht="12.75" customHeight="1" x14ac:dyDescent="0.3">
      <c r="A11" s="123" t="s">
        <v>247</v>
      </c>
      <c r="B11" s="124" t="s">
        <v>248</v>
      </c>
      <c r="C11" s="125">
        <v>263</v>
      </c>
      <c r="D11" s="126">
        <v>583</v>
      </c>
      <c r="E11" s="126">
        <v>549</v>
      </c>
      <c r="F11" s="127">
        <v>72</v>
      </c>
      <c r="G11" s="126">
        <v>70</v>
      </c>
      <c r="H11" s="126">
        <v>830</v>
      </c>
      <c r="I11" s="126">
        <v>690</v>
      </c>
      <c r="J11" s="127">
        <v>74</v>
      </c>
      <c r="K11" s="125">
        <v>69</v>
      </c>
      <c r="L11" s="126">
        <v>799</v>
      </c>
      <c r="M11" s="126">
        <v>690</v>
      </c>
      <c r="N11" s="127">
        <v>70.207999999999998</v>
      </c>
      <c r="O11" s="126">
        <v>123.111</v>
      </c>
      <c r="P11" s="126">
        <v>827.91</v>
      </c>
      <c r="Q11" s="126">
        <v>832.34400000000005</v>
      </c>
      <c r="R11" s="127">
        <v>189</v>
      </c>
      <c r="S11" s="125">
        <v>110</v>
      </c>
      <c r="T11" s="126">
        <v>1001</v>
      </c>
      <c r="U11" s="126">
        <v>1074</v>
      </c>
      <c r="V11" s="127">
        <v>385</v>
      </c>
      <c r="W11" s="126">
        <v>477</v>
      </c>
      <c r="X11" s="126">
        <v>1806</v>
      </c>
      <c r="Y11" s="126">
        <v>1685</v>
      </c>
      <c r="Z11" s="127">
        <v>387</v>
      </c>
      <c r="AA11" s="125">
        <v>243</v>
      </c>
      <c r="AB11" s="126">
        <v>740</v>
      </c>
      <c r="AC11" s="126">
        <v>323</v>
      </c>
      <c r="AD11" s="127">
        <v>744</v>
      </c>
      <c r="AE11" s="125">
        <v>806</v>
      </c>
      <c r="AF11" s="126">
        <v>1104</v>
      </c>
      <c r="AG11" s="126">
        <v>1378</v>
      </c>
      <c r="AH11" s="127">
        <v>1782</v>
      </c>
      <c r="AI11" s="125">
        <v>1983</v>
      </c>
      <c r="AJ11" s="126">
        <v>888</v>
      </c>
      <c r="AK11" s="126">
        <v>660</v>
      </c>
      <c r="AL11" s="127">
        <v>641</v>
      </c>
      <c r="AM11" s="127">
        <v>1089</v>
      </c>
      <c r="AN11" s="127">
        <v>3094</v>
      </c>
      <c r="AO11" s="127">
        <v>4004</v>
      </c>
      <c r="AP11" s="127">
        <v>2552</v>
      </c>
    </row>
    <row r="12" spans="1:43" ht="12.75" customHeight="1" x14ac:dyDescent="0.3">
      <c r="A12" s="128" t="s">
        <v>249</v>
      </c>
      <c r="B12" s="129" t="s">
        <v>250</v>
      </c>
      <c r="C12" s="130">
        <v>0</v>
      </c>
      <c r="D12" s="131">
        <v>0</v>
      </c>
      <c r="E12" s="131">
        <v>0</v>
      </c>
      <c r="F12" s="132">
        <v>0</v>
      </c>
      <c r="G12" s="131">
        <v>0</v>
      </c>
      <c r="H12" s="131">
        <v>0</v>
      </c>
      <c r="I12" s="131">
        <v>0</v>
      </c>
      <c r="J12" s="132">
        <v>0</v>
      </c>
      <c r="K12" s="130">
        <v>515</v>
      </c>
      <c r="L12" s="131">
        <v>515</v>
      </c>
      <c r="M12" s="131">
        <v>306</v>
      </c>
      <c r="N12" s="132">
        <v>0</v>
      </c>
      <c r="O12" s="131">
        <v>0</v>
      </c>
      <c r="P12" s="131">
        <v>0</v>
      </c>
      <c r="Q12" s="131">
        <v>0</v>
      </c>
      <c r="R12" s="132">
        <v>0</v>
      </c>
      <c r="S12" s="130">
        <v>0</v>
      </c>
      <c r="T12" s="131">
        <v>0</v>
      </c>
      <c r="U12" s="131">
        <v>0</v>
      </c>
      <c r="V12" s="132">
        <v>0</v>
      </c>
      <c r="W12" s="131">
        <v>0</v>
      </c>
      <c r="X12" s="131">
        <v>0</v>
      </c>
      <c r="Y12" s="131">
        <v>0</v>
      </c>
      <c r="Z12" s="132">
        <v>0</v>
      </c>
      <c r="AA12" s="130">
        <v>0</v>
      </c>
      <c r="AB12" s="131">
        <v>0</v>
      </c>
      <c r="AC12" s="131">
        <v>0</v>
      </c>
      <c r="AD12" s="132">
        <v>0</v>
      </c>
      <c r="AE12" s="130">
        <v>0</v>
      </c>
      <c r="AF12" s="131">
        <v>0</v>
      </c>
      <c r="AG12" s="131" t="s">
        <v>118</v>
      </c>
      <c r="AH12" s="132">
        <v>0</v>
      </c>
      <c r="AI12" s="130">
        <v>0</v>
      </c>
      <c r="AJ12" s="131">
        <v>0</v>
      </c>
      <c r="AK12" s="131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</row>
    <row r="13" spans="1:43" ht="12.75" customHeight="1" x14ac:dyDescent="0.3">
      <c r="A13" s="274" t="s">
        <v>251</v>
      </c>
      <c r="B13" s="275" t="s">
        <v>252</v>
      </c>
      <c r="C13" s="276">
        <v>15347</v>
      </c>
      <c r="D13" s="277">
        <v>15240</v>
      </c>
      <c r="E13" s="277">
        <v>14994</v>
      </c>
      <c r="F13" s="278">
        <v>14494</v>
      </c>
      <c r="G13" s="277">
        <v>15634</v>
      </c>
      <c r="H13" s="277">
        <v>30807</v>
      </c>
      <c r="I13" s="277">
        <v>30374</v>
      </c>
      <c r="J13" s="278">
        <v>29127</v>
      </c>
      <c r="K13" s="276">
        <v>31064</v>
      </c>
      <c r="L13" s="277">
        <v>31081</v>
      </c>
      <c r="M13" s="277">
        <v>30899</v>
      </c>
      <c r="N13" s="278">
        <v>28100.616000000002</v>
      </c>
      <c r="O13" s="277">
        <v>35337.904000000002</v>
      </c>
      <c r="P13" s="277">
        <v>34338.881999999998</v>
      </c>
      <c r="Q13" s="277">
        <v>33058.718000000001</v>
      </c>
      <c r="R13" s="278">
        <v>33950</v>
      </c>
      <c r="S13" s="276">
        <v>33746</v>
      </c>
      <c r="T13" s="277">
        <v>33231</v>
      </c>
      <c r="U13" s="277">
        <v>32647</v>
      </c>
      <c r="V13" s="278">
        <v>110328</v>
      </c>
      <c r="W13" s="277">
        <v>108894</v>
      </c>
      <c r="X13" s="277">
        <v>107661</v>
      </c>
      <c r="Y13" s="277">
        <v>105843</v>
      </c>
      <c r="Z13" s="278">
        <v>105426</v>
      </c>
      <c r="AA13" s="276">
        <v>103423</v>
      </c>
      <c r="AB13" s="277">
        <v>102299</v>
      </c>
      <c r="AC13" s="277">
        <v>102087</v>
      </c>
      <c r="AD13" s="278">
        <v>115708</v>
      </c>
      <c r="AE13" s="276">
        <v>168512</v>
      </c>
      <c r="AF13" s="277">
        <v>220326</v>
      </c>
      <c r="AG13" s="277">
        <v>220753</v>
      </c>
      <c r="AH13" s="278">
        <v>226952</v>
      </c>
      <c r="AI13" s="276">
        <v>229668</v>
      </c>
      <c r="AJ13" s="277">
        <v>239116</v>
      </c>
      <c r="AK13" s="277">
        <v>242099</v>
      </c>
      <c r="AL13" s="278">
        <v>293495</v>
      </c>
      <c r="AM13" s="278">
        <v>394644</v>
      </c>
      <c r="AN13" s="278">
        <v>523337</v>
      </c>
      <c r="AO13" s="278">
        <v>575458</v>
      </c>
      <c r="AP13" s="278">
        <v>645889.56599999999</v>
      </c>
    </row>
    <row r="14" spans="1:43" ht="12.75" customHeight="1" x14ac:dyDescent="0.3">
      <c r="A14" s="128" t="s">
        <v>471</v>
      </c>
      <c r="B14" s="129" t="s">
        <v>253</v>
      </c>
      <c r="C14" s="130"/>
      <c r="D14" s="131"/>
      <c r="E14" s="131"/>
      <c r="F14" s="132">
        <v>0</v>
      </c>
      <c r="G14" s="131">
        <v>0</v>
      </c>
      <c r="H14" s="131">
        <v>0</v>
      </c>
      <c r="I14" s="131">
        <v>0</v>
      </c>
      <c r="J14" s="132">
        <v>0</v>
      </c>
      <c r="K14" s="130">
        <v>0</v>
      </c>
      <c r="L14" s="131">
        <v>0</v>
      </c>
      <c r="M14" s="131">
        <v>0</v>
      </c>
      <c r="N14" s="132">
        <v>0</v>
      </c>
      <c r="O14" s="131">
        <v>0</v>
      </c>
      <c r="P14" s="131">
        <v>0</v>
      </c>
      <c r="Q14" s="131">
        <v>0</v>
      </c>
      <c r="R14" s="132">
        <v>0</v>
      </c>
      <c r="S14" s="130">
        <v>0</v>
      </c>
      <c r="T14" s="131">
        <v>0</v>
      </c>
      <c r="U14" s="131">
        <v>0</v>
      </c>
      <c r="V14" s="132">
        <v>0</v>
      </c>
      <c r="W14" s="131">
        <v>0</v>
      </c>
      <c r="X14" s="131">
        <v>0</v>
      </c>
      <c r="Y14" s="131">
        <v>0</v>
      </c>
      <c r="Z14" s="132">
        <v>0</v>
      </c>
      <c r="AA14" s="130">
        <v>0</v>
      </c>
      <c r="AB14" s="131">
        <v>0</v>
      </c>
      <c r="AC14" s="131">
        <v>0</v>
      </c>
      <c r="AD14" s="132">
        <v>0</v>
      </c>
      <c r="AE14" s="130">
        <v>3000</v>
      </c>
      <c r="AF14" s="131">
        <v>3000</v>
      </c>
      <c r="AG14" s="131">
        <v>3000</v>
      </c>
      <c r="AH14" s="132">
        <v>4692</v>
      </c>
      <c r="AI14" s="130">
        <v>4244</v>
      </c>
      <c r="AJ14" s="131">
        <v>4244</v>
      </c>
      <c r="AK14" s="131">
        <v>5319</v>
      </c>
      <c r="AL14" s="132">
        <v>5319</v>
      </c>
      <c r="AM14" s="132">
        <v>3012</v>
      </c>
      <c r="AN14" s="132">
        <v>23966</v>
      </c>
      <c r="AO14" s="132">
        <v>54305</v>
      </c>
      <c r="AP14" s="132">
        <v>70219</v>
      </c>
      <c r="AQ14" s="229"/>
    </row>
    <row r="15" spans="1:43" ht="12.75" customHeight="1" x14ac:dyDescent="0.3">
      <c r="A15" s="123" t="s">
        <v>243</v>
      </c>
      <c r="B15" s="124" t="s">
        <v>254</v>
      </c>
      <c r="C15" s="125"/>
      <c r="D15" s="126"/>
      <c r="E15" s="126"/>
      <c r="F15" s="127">
        <v>0</v>
      </c>
      <c r="G15" s="126">
        <v>0</v>
      </c>
      <c r="H15" s="126">
        <v>0</v>
      </c>
      <c r="I15" s="126">
        <v>0</v>
      </c>
      <c r="J15" s="127">
        <v>0</v>
      </c>
      <c r="K15" s="125">
        <v>0</v>
      </c>
      <c r="L15" s="126">
        <v>0</v>
      </c>
      <c r="M15" s="126">
        <v>0</v>
      </c>
      <c r="N15" s="127">
        <v>0</v>
      </c>
      <c r="O15" s="126">
        <v>0</v>
      </c>
      <c r="P15" s="126">
        <v>0</v>
      </c>
      <c r="Q15" s="126">
        <v>0</v>
      </c>
      <c r="R15" s="127">
        <v>0</v>
      </c>
      <c r="S15" s="125">
        <v>0</v>
      </c>
      <c r="T15" s="126">
        <v>0</v>
      </c>
      <c r="U15" s="126">
        <v>0</v>
      </c>
      <c r="V15" s="127">
        <v>0</v>
      </c>
      <c r="W15" s="126">
        <v>0</v>
      </c>
      <c r="X15" s="126">
        <v>0</v>
      </c>
      <c r="Y15" s="126">
        <v>0</v>
      </c>
      <c r="Z15" s="127">
        <v>0</v>
      </c>
      <c r="AA15" s="125">
        <v>0</v>
      </c>
      <c r="AB15" s="126">
        <v>0</v>
      </c>
      <c r="AC15" s="126">
        <v>0</v>
      </c>
      <c r="AD15" s="127">
        <v>0</v>
      </c>
      <c r="AE15" s="125">
        <v>0</v>
      </c>
      <c r="AF15" s="126">
        <v>0</v>
      </c>
      <c r="AG15" s="126">
        <v>971</v>
      </c>
      <c r="AH15" s="127">
        <v>0</v>
      </c>
      <c r="AI15" s="125">
        <v>1692</v>
      </c>
      <c r="AJ15" s="126">
        <v>3330</v>
      </c>
      <c r="AK15" s="126">
        <v>2524</v>
      </c>
      <c r="AL15" s="127">
        <v>1884</v>
      </c>
      <c r="AM15" s="127">
        <v>19328</v>
      </c>
      <c r="AN15" s="127">
        <v>6061</v>
      </c>
      <c r="AO15" s="127">
        <v>1161</v>
      </c>
      <c r="AP15" s="127">
        <v>7260.9970000000003</v>
      </c>
    </row>
    <row r="16" spans="1:43" ht="12.75" customHeight="1" x14ac:dyDescent="0.3">
      <c r="A16" s="128" t="s">
        <v>255</v>
      </c>
      <c r="B16" s="129" t="s">
        <v>256</v>
      </c>
      <c r="C16" s="130">
        <v>0</v>
      </c>
      <c r="D16" s="131">
        <v>0</v>
      </c>
      <c r="E16" s="131">
        <v>0</v>
      </c>
      <c r="F16" s="132">
        <v>0</v>
      </c>
      <c r="G16" s="131">
        <v>0</v>
      </c>
      <c r="H16" s="131">
        <v>0</v>
      </c>
      <c r="I16" s="131">
        <v>0</v>
      </c>
      <c r="J16" s="132">
        <v>0</v>
      </c>
      <c r="K16" s="130">
        <v>0</v>
      </c>
      <c r="L16" s="131">
        <v>0</v>
      </c>
      <c r="M16" s="131">
        <v>0</v>
      </c>
      <c r="N16" s="132">
        <v>84.483000000000004</v>
      </c>
      <c r="O16" s="131">
        <v>139.94800000000001</v>
      </c>
      <c r="P16" s="131">
        <v>174.40600000000001</v>
      </c>
      <c r="Q16" s="131">
        <v>157.58000000000001</v>
      </c>
      <c r="R16" s="132">
        <v>182</v>
      </c>
      <c r="S16" s="130">
        <v>198</v>
      </c>
      <c r="T16" s="131">
        <v>217</v>
      </c>
      <c r="U16" s="131">
        <v>235</v>
      </c>
      <c r="V16" s="132">
        <v>1441</v>
      </c>
      <c r="W16" s="131">
        <v>1957</v>
      </c>
      <c r="X16" s="131">
        <v>2162</v>
      </c>
      <c r="Y16" s="131">
        <v>2142</v>
      </c>
      <c r="Z16" s="132">
        <v>2151</v>
      </c>
      <c r="AA16" s="130">
        <v>583</v>
      </c>
      <c r="AB16" s="131">
        <v>375</v>
      </c>
      <c r="AC16" s="131">
        <v>403</v>
      </c>
      <c r="AD16" s="132">
        <v>297</v>
      </c>
      <c r="AE16" s="130">
        <v>375</v>
      </c>
      <c r="AF16" s="131">
        <v>451</v>
      </c>
      <c r="AG16" s="131">
        <v>267</v>
      </c>
      <c r="AH16" s="132">
        <v>309</v>
      </c>
      <c r="AI16" s="130">
        <v>376</v>
      </c>
      <c r="AJ16" s="131">
        <v>321</v>
      </c>
      <c r="AK16" s="131">
        <v>314</v>
      </c>
      <c r="AL16" s="132">
        <v>239</v>
      </c>
      <c r="AM16" s="132">
        <v>289</v>
      </c>
      <c r="AN16" s="132">
        <v>211</v>
      </c>
      <c r="AO16" s="132">
        <v>190</v>
      </c>
      <c r="AP16" s="132">
        <v>173.947</v>
      </c>
    </row>
    <row r="17" spans="1:42" ht="12.75" customHeight="1" x14ac:dyDescent="0.3">
      <c r="A17" s="123" t="s">
        <v>257</v>
      </c>
      <c r="B17" s="124" t="s">
        <v>250</v>
      </c>
      <c r="C17" s="125">
        <v>3938</v>
      </c>
      <c r="D17" s="126">
        <v>4005</v>
      </c>
      <c r="E17" s="126">
        <v>3935</v>
      </c>
      <c r="F17" s="127">
        <v>3577</v>
      </c>
      <c r="G17" s="126">
        <v>4896</v>
      </c>
      <c r="H17" s="126">
        <v>5049</v>
      </c>
      <c r="I17" s="126">
        <v>4828</v>
      </c>
      <c r="J17" s="127">
        <v>3715</v>
      </c>
      <c r="K17" s="125">
        <v>5897</v>
      </c>
      <c r="L17" s="126">
        <v>6119</v>
      </c>
      <c r="M17" s="126">
        <v>6594</v>
      </c>
      <c r="N17" s="127">
        <v>5077.9489999999996</v>
      </c>
      <c r="O17" s="126">
        <v>6187.9629999999997</v>
      </c>
      <c r="P17" s="126">
        <v>4903.5630000000001</v>
      </c>
      <c r="Q17" s="126">
        <v>4509.8280000000004</v>
      </c>
      <c r="R17" s="127">
        <v>4979</v>
      </c>
      <c r="S17" s="125">
        <v>5221</v>
      </c>
      <c r="T17" s="126">
        <v>5275</v>
      </c>
      <c r="U17" s="126">
        <v>5237</v>
      </c>
      <c r="V17" s="127">
        <v>11303</v>
      </c>
      <c r="W17" s="126">
        <v>10996</v>
      </c>
      <c r="X17" s="126">
        <v>10941</v>
      </c>
      <c r="Y17" s="126">
        <v>9783</v>
      </c>
      <c r="Z17" s="127">
        <v>10268</v>
      </c>
      <c r="AA17" s="125">
        <v>11062</v>
      </c>
      <c r="AB17" s="126">
        <v>10480</v>
      </c>
      <c r="AC17" s="126">
        <v>10508</v>
      </c>
      <c r="AD17" s="127">
        <v>16297</v>
      </c>
      <c r="AE17" s="125">
        <v>18170</v>
      </c>
      <c r="AF17" s="126">
        <v>18319</v>
      </c>
      <c r="AG17" s="126">
        <v>19744</v>
      </c>
      <c r="AH17" s="127">
        <v>22602</v>
      </c>
      <c r="AI17" s="125">
        <v>24496</v>
      </c>
      <c r="AJ17" s="126">
        <v>24483</v>
      </c>
      <c r="AK17" s="126">
        <v>25040</v>
      </c>
      <c r="AL17" s="127">
        <v>25205</v>
      </c>
      <c r="AM17" s="127">
        <v>29108</v>
      </c>
      <c r="AN17" s="127">
        <v>35337</v>
      </c>
      <c r="AO17" s="127">
        <v>42793</v>
      </c>
      <c r="AP17" s="127">
        <v>47596</v>
      </c>
    </row>
    <row r="18" spans="1:42" ht="12.75" customHeight="1" x14ac:dyDescent="0.3">
      <c r="A18" s="128" t="s">
        <v>258</v>
      </c>
      <c r="B18" s="129" t="s">
        <v>248</v>
      </c>
      <c r="C18" s="130">
        <v>0</v>
      </c>
      <c r="D18" s="131">
        <v>0</v>
      </c>
      <c r="E18" s="131">
        <v>0</v>
      </c>
      <c r="F18" s="132">
        <v>0</v>
      </c>
      <c r="G18" s="131">
        <v>0</v>
      </c>
      <c r="H18" s="131">
        <v>0</v>
      </c>
      <c r="I18" s="131">
        <v>0</v>
      </c>
      <c r="J18" s="132">
        <v>0</v>
      </c>
      <c r="K18" s="130">
        <v>0</v>
      </c>
      <c r="L18" s="131">
        <v>0</v>
      </c>
      <c r="M18" s="131">
        <v>0</v>
      </c>
      <c r="N18" s="132">
        <v>0</v>
      </c>
      <c r="O18" s="131">
        <v>0</v>
      </c>
      <c r="P18" s="131">
        <v>0</v>
      </c>
      <c r="Q18" s="131">
        <v>0</v>
      </c>
      <c r="R18" s="132">
        <v>0</v>
      </c>
      <c r="S18" s="130">
        <v>0</v>
      </c>
      <c r="T18" s="131">
        <v>0</v>
      </c>
      <c r="U18" s="131">
        <v>0</v>
      </c>
      <c r="V18" s="132">
        <v>436</v>
      </c>
      <c r="W18" s="131">
        <v>439</v>
      </c>
      <c r="X18" s="131">
        <v>415</v>
      </c>
      <c r="Y18" s="131">
        <v>286</v>
      </c>
      <c r="Z18" s="132">
        <v>159</v>
      </c>
      <c r="AA18" s="130">
        <v>159</v>
      </c>
      <c r="AB18" s="131">
        <v>159</v>
      </c>
      <c r="AC18" s="131">
        <v>159</v>
      </c>
      <c r="AD18" s="132">
        <v>159</v>
      </c>
      <c r="AE18" s="130">
        <v>763</v>
      </c>
      <c r="AF18" s="131">
        <v>159</v>
      </c>
      <c r="AG18" s="131">
        <v>159</v>
      </c>
      <c r="AH18" s="132">
        <v>159</v>
      </c>
      <c r="AI18" s="130">
        <v>159</v>
      </c>
      <c r="AJ18" s="131">
        <v>159</v>
      </c>
      <c r="AK18" s="131" t="s">
        <v>118</v>
      </c>
      <c r="AL18" s="132" t="s">
        <v>118</v>
      </c>
      <c r="AM18" s="132"/>
      <c r="AN18" s="132">
        <v>0</v>
      </c>
      <c r="AO18" s="132">
        <v>0</v>
      </c>
      <c r="AP18" s="132">
        <v>0</v>
      </c>
    </row>
    <row r="19" spans="1:42" ht="12.75" customHeight="1" x14ac:dyDescent="0.3">
      <c r="A19" s="123" t="s">
        <v>259</v>
      </c>
      <c r="B19" s="124" t="s">
        <v>260</v>
      </c>
      <c r="C19" s="125">
        <v>0</v>
      </c>
      <c r="D19" s="126">
        <v>0</v>
      </c>
      <c r="E19" s="126">
        <v>0</v>
      </c>
      <c r="F19" s="127">
        <v>0</v>
      </c>
      <c r="G19" s="126">
        <v>0</v>
      </c>
      <c r="H19" s="126">
        <v>0</v>
      </c>
      <c r="I19" s="126">
        <v>0</v>
      </c>
      <c r="J19" s="127">
        <v>0</v>
      </c>
      <c r="K19" s="125">
        <v>0</v>
      </c>
      <c r="L19" s="126">
        <v>0</v>
      </c>
      <c r="M19" s="126">
        <v>0</v>
      </c>
      <c r="N19" s="127">
        <v>0</v>
      </c>
      <c r="O19" s="126">
        <v>0</v>
      </c>
      <c r="P19" s="126">
        <v>0</v>
      </c>
      <c r="Q19" s="126">
        <v>0</v>
      </c>
      <c r="R19" s="127">
        <v>0</v>
      </c>
      <c r="S19" s="125">
        <v>0</v>
      </c>
      <c r="T19" s="126">
        <v>0</v>
      </c>
      <c r="U19" s="126">
        <v>0</v>
      </c>
      <c r="V19" s="127">
        <v>0</v>
      </c>
      <c r="W19" s="126">
        <v>0</v>
      </c>
      <c r="X19" s="126" t="s">
        <v>261</v>
      </c>
      <c r="Y19" s="126" t="s">
        <v>261</v>
      </c>
      <c r="Z19" s="127" t="s">
        <v>118</v>
      </c>
      <c r="AA19" s="125">
        <v>0</v>
      </c>
      <c r="AB19" s="126">
        <v>0</v>
      </c>
      <c r="AC19" s="126">
        <v>0</v>
      </c>
      <c r="AD19" s="127">
        <v>0</v>
      </c>
      <c r="AE19" s="125">
        <v>0</v>
      </c>
      <c r="AF19" s="126">
        <v>0</v>
      </c>
      <c r="AG19" s="126" t="s">
        <v>118</v>
      </c>
      <c r="AH19" s="127">
        <v>0</v>
      </c>
      <c r="AI19" s="125">
        <v>0</v>
      </c>
      <c r="AJ19" s="126">
        <v>0</v>
      </c>
      <c r="AK19" s="126">
        <v>0</v>
      </c>
      <c r="AL19" s="127">
        <v>0</v>
      </c>
      <c r="AM19" s="127"/>
      <c r="AN19" s="127">
        <v>0</v>
      </c>
      <c r="AO19" s="127">
        <v>0</v>
      </c>
      <c r="AP19" s="127">
        <v>0</v>
      </c>
    </row>
    <row r="20" spans="1:42" ht="12.75" customHeight="1" x14ac:dyDescent="0.3">
      <c r="A20" s="128" t="s">
        <v>262</v>
      </c>
      <c r="B20" s="129" t="s">
        <v>263</v>
      </c>
      <c r="C20" s="130">
        <v>765</v>
      </c>
      <c r="D20" s="131">
        <v>726</v>
      </c>
      <c r="E20" s="131">
        <v>685</v>
      </c>
      <c r="F20" s="132">
        <v>646</v>
      </c>
      <c r="G20" s="131">
        <v>601</v>
      </c>
      <c r="H20" s="131">
        <v>1129</v>
      </c>
      <c r="I20" s="131">
        <v>1055</v>
      </c>
      <c r="J20" s="132">
        <v>1051</v>
      </c>
      <c r="K20" s="130">
        <v>998</v>
      </c>
      <c r="L20" s="131">
        <v>939</v>
      </c>
      <c r="M20" s="131">
        <v>883</v>
      </c>
      <c r="N20" s="132">
        <v>880.82100000000003</v>
      </c>
      <c r="O20" s="131">
        <v>904.42499999999995</v>
      </c>
      <c r="P20" s="131">
        <v>824.97900000000004</v>
      </c>
      <c r="Q20" s="131">
        <v>776.54499999999996</v>
      </c>
      <c r="R20" s="132">
        <v>762</v>
      </c>
      <c r="S20" s="130">
        <v>838</v>
      </c>
      <c r="T20" s="131">
        <v>830</v>
      </c>
      <c r="U20" s="131">
        <v>787</v>
      </c>
      <c r="V20" s="132">
        <v>1587</v>
      </c>
      <c r="W20" s="131">
        <v>1438</v>
      </c>
      <c r="X20" s="131">
        <v>1527</v>
      </c>
      <c r="Y20" s="131">
        <v>2495</v>
      </c>
      <c r="Z20" s="132">
        <v>2597</v>
      </c>
      <c r="AA20" s="130">
        <v>2665</v>
      </c>
      <c r="AB20" s="131">
        <v>2608</v>
      </c>
      <c r="AC20" s="131">
        <v>3800</v>
      </c>
      <c r="AD20" s="132">
        <v>6836</v>
      </c>
      <c r="AE20" s="130">
        <v>31975</v>
      </c>
      <c r="AF20" s="131">
        <v>37781</v>
      </c>
      <c r="AG20" s="131">
        <v>38182</v>
      </c>
      <c r="AH20" s="132">
        <v>34743</v>
      </c>
      <c r="AI20" s="130">
        <v>36860</v>
      </c>
      <c r="AJ20" s="131">
        <v>40703</v>
      </c>
      <c r="AK20" s="131">
        <v>38943</v>
      </c>
      <c r="AL20" s="132">
        <v>38138</v>
      </c>
      <c r="AM20" s="132">
        <v>47357</v>
      </c>
      <c r="AN20" s="132">
        <v>45357</v>
      </c>
      <c r="AO20" s="132">
        <v>45435</v>
      </c>
      <c r="AP20" s="132">
        <v>47831</v>
      </c>
    </row>
    <row r="21" spans="1:42" ht="12.75" customHeight="1" x14ac:dyDescent="0.3">
      <c r="A21" s="279" t="s">
        <v>264</v>
      </c>
      <c r="B21" s="280" t="s">
        <v>265</v>
      </c>
      <c r="C21" s="281">
        <v>10644</v>
      </c>
      <c r="D21" s="282">
        <v>10509</v>
      </c>
      <c r="E21" s="282">
        <v>10374</v>
      </c>
      <c r="F21" s="283">
        <v>10271</v>
      </c>
      <c r="G21" s="282">
        <v>10137</v>
      </c>
      <c r="H21" s="282">
        <v>24629</v>
      </c>
      <c r="I21" s="282">
        <v>24491</v>
      </c>
      <c r="J21" s="283">
        <v>24361</v>
      </c>
      <c r="K21" s="281">
        <v>24169</v>
      </c>
      <c r="L21" s="282">
        <v>24023</v>
      </c>
      <c r="M21" s="282">
        <v>23422</v>
      </c>
      <c r="N21" s="283">
        <v>22057.363000000001</v>
      </c>
      <c r="O21" s="282">
        <v>28105.567999999999</v>
      </c>
      <c r="P21" s="282">
        <v>28435.934000000001</v>
      </c>
      <c r="Q21" s="282">
        <v>27614.764999999999</v>
      </c>
      <c r="R21" s="283">
        <v>28027</v>
      </c>
      <c r="S21" s="281">
        <v>27489</v>
      </c>
      <c r="T21" s="282">
        <v>26909</v>
      </c>
      <c r="U21" s="282">
        <v>26388</v>
      </c>
      <c r="V21" s="283">
        <v>95561</v>
      </c>
      <c r="W21" s="282">
        <v>94064</v>
      </c>
      <c r="X21" s="282">
        <v>92616</v>
      </c>
      <c r="Y21" s="282">
        <v>91137</v>
      </c>
      <c r="Z21" s="283">
        <v>90251</v>
      </c>
      <c r="AA21" s="281">
        <v>88954</v>
      </c>
      <c r="AB21" s="282">
        <v>88677</v>
      </c>
      <c r="AC21" s="282">
        <v>87217</v>
      </c>
      <c r="AD21" s="283">
        <v>92119</v>
      </c>
      <c r="AE21" s="281">
        <v>114229</v>
      </c>
      <c r="AF21" s="282">
        <v>160616</v>
      </c>
      <c r="AG21" s="282">
        <v>158430</v>
      </c>
      <c r="AH21" s="283">
        <v>164447</v>
      </c>
      <c r="AI21" s="281">
        <v>161841</v>
      </c>
      <c r="AJ21" s="282">
        <v>165876</v>
      </c>
      <c r="AK21" s="282">
        <v>169959</v>
      </c>
      <c r="AL21" s="283">
        <v>222710</v>
      </c>
      <c r="AM21" s="283">
        <v>295550</v>
      </c>
      <c r="AN21" s="283">
        <v>412405</v>
      </c>
      <c r="AO21" s="283">
        <v>431574</v>
      </c>
      <c r="AP21" s="283">
        <v>476305</v>
      </c>
    </row>
    <row r="22" spans="1:42" ht="12.75" customHeight="1" x14ac:dyDescent="0.3">
      <c r="A22" s="284" t="s">
        <v>266</v>
      </c>
      <c r="B22" s="285" t="s">
        <v>267</v>
      </c>
      <c r="C22" s="286">
        <v>24545</v>
      </c>
      <c r="D22" s="287">
        <v>27604</v>
      </c>
      <c r="E22" s="287">
        <v>30850</v>
      </c>
      <c r="F22" s="288">
        <v>33704</v>
      </c>
      <c r="G22" s="287">
        <v>67319</v>
      </c>
      <c r="H22" s="287">
        <v>75480</v>
      </c>
      <c r="I22" s="287">
        <v>77595</v>
      </c>
      <c r="J22" s="288">
        <v>79489</v>
      </c>
      <c r="K22" s="286">
        <v>85264</v>
      </c>
      <c r="L22" s="287">
        <v>83066</v>
      </c>
      <c r="M22" s="287">
        <v>86641</v>
      </c>
      <c r="N22" s="288">
        <v>85230.256999999998</v>
      </c>
      <c r="O22" s="287">
        <v>94876.623999999996</v>
      </c>
      <c r="P22" s="287">
        <v>89906.606</v>
      </c>
      <c r="Q22" s="287">
        <v>99841.027000000002</v>
      </c>
      <c r="R22" s="288">
        <v>98204</v>
      </c>
      <c r="S22" s="286">
        <v>100912</v>
      </c>
      <c r="T22" s="287">
        <v>100727</v>
      </c>
      <c r="U22" s="287">
        <v>106065</v>
      </c>
      <c r="V22" s="288">
        <v>155324</v>
      </c>
      <c r="W22" s="287">
        <v>150749</v>
      </c>
      <c r="X22" s="287">
        <v>148932</v>
      </c>
      <c r="Y22" s="287">
        <v>150921</v>
      </c>
      <c r="Z22" s="288">
        <v>157501</v>
      </c>
      <c r="AA22" s="286">
        <v>152721</v>
      </c>
      <c r="AB22" s="287">
        <v>154286</v>
      </c>
      <c r="AC22" s="287">
        <v>157100</v>
      </c>
      <c r="AD22" s="288">
        <v>167430</v>
      </c>
      <c r="AE22" s="286">
        <v>228265</v>
      </c>
      <c r="AF22" s="287">
        <v>280165</v>
      </c>
      <c r="AG22" s="287">
        <v>618252</v>
      </c>
      <c r="AH22" s="288">
        <v>619992</v>
      </c>
      <c r="AI22" s="286">
        <v>608760</v>
      </c>
      <c r="AJ22" s="287">
        <v>605953</v>
      </c>
      <c r="AK22" s="287">
        <v>611378</v>
      </c>
      <c r="AL22" s="288">
        <v>637653</v>
      </c>
      <c r="AM22" s="288">
        <v>658970</v>
      </c>
      <c r="AN22" s="288">
        <v>715959</v>
      </c>
      <c r="AO22" s="288">
        <v>1246677</v>
      </c>
      <c r="AP22" s="288">
        <v>1254857.4350000001</v>
      </c>
    </row>
    <row r="23" spans="1:42" ht="12.75" customHeight="1" x14ac:dyDescent="0.3">
      <c r="A23" s="274" t="s">
        <v>237</v>
      </c>
      <c r="B23" s="275" t="s">
        <v>134</v>
      </c>
      <c r="C23" s="276">
        <v>6963</v>
      </c>
      <c r="D23" s="277">
        <v>6515</v>
      </c>
      <c r="E23" s="277">
        <v>7149</v>
      </c>
      <c r="F23" s="278">
        <v>7985</v>
      </c>
      <c r="G23" s="277">
        <v>7907</v>
      </c>
      <c r="H23" s="277">
        <v>10828</v>
      </c>
      <c r="I23" s="277">
        <v>10753</v>
      </c>
      <c r="J23" s="278">
        <v>11410</v>
      </c>
      <c r="K23" s="276">
        <v>13838</v>
      </c>
      <c r="L23" s="277">
        <v>13524</v>
      </c>
      <c r="M23" s="277">
        <v>16321</v>
      </c>
      <c r="N23" s="278">
        <v>17021.162</v>
      </c>
      <c r="O23" s="277">
        <v>20906.556</v>
      </c>
      <c r="P23" s="277">
        <v>13863.868999999999</v>
      </c>
      <c r="Q23" s="277">
        <v>16626.23</v>
      </c>
      <c r="R23" s="278">
        <v>14801</v>
      </c>
      <c r="S23" s="276">
        <v>17458</v>
      </c>
      <c r="T23" s="277">
        <v>27099</v>
      </c>
      <c r="U23" s="277">
        <v>31598</v>
      </c>
      <c r="V23" s="278">
        <v>36803</v>
      </c>
      <c r="W23" s="277">
        <v>33829</v>
      </c>
      <c r="X23" s="277">
        <v>30679</v>
      </c>
      <c r="Y23" s="277">
        <v>33404</v>
      </c>
      <c r="Z23" s="278">
        <v>34172</v>
      </c>
      <c r="AA23" s="276">
        <v>31371</v>
      </c>
      <c r="AB23" s="277">
        <v>24605</v>
      </c>
      <c r="AC23" s="277">
        <v>28519</v>
      </c>
      <c r="AD23" s="278">
        <v>33635</v>
      </c>
      <c r="AE23" s="276">
        <v>39362</v>
      </c>
      <c r="AF23" s="277">
        <v>40797</v>
      </c>
      <c r="AG23" s="277">
        <v>47460</v>
      </c>
      <c r="AH23" s="278">
        <v>51533</v>
      </c>
      <c r="AI23" s="276">
        <v>55639</v>
      </c>
      <c r="AJ23" s="277">
        <v>61539</v>
      </c>
      <c r="AK23" s="277">
        <v>67266</v>
      </c>
      <c r="AL23" s="278">
        <v>70972</v>
      </c>
      <c r="AM23" s="278">
        <v>88173</v>
      </c>
      <c r="AN23" s="278">
        <v>88981</v>
      </c>
      <c r="AO23" s="278">
        <v>102357</v>
      </c>
      <c r="AP23" s="278">
        <v>130381</v>
      </c>
    </row>
    <row r="24" spans="1:42" ht="12.75" customHeight="1" x14ac:dyDescent="0.3">
      <c r="A24" s="129" t="s">
        <v>268</v>
      </c>
      <c r="B24" s="129" t="s">
        <v>269</v>
      </c>
      <c r="C24" s="130">
        <v>2480</v>
      </c>
      <c r="D24" s="131">
        <v>1346</v>
      </c>
      <c r="E24" s="131">
        <v>1224</v>
      </c>
      <c r="F24" s="132">
        <v>2161</v>
      </c>
      <c r="G24" s="131">
        <v>1345</v>
      </c>
      <c r="H24" s="131">
        <v>1525</v>
      </c>
      <c r="I24" s="131">
        <v>1551</v>
      </c>
      <c r="J24" s="132">
        <v>1496</v>
      </c>
      <c r="K24" s="139">
        <v>1378</v>
      </c>
      <c r="L24" s="131">
        <v>1066</v>
      </c>
      <c r="M24" s="131">
        <v>1101</v>
      </c>
      <c r="N24" s="132">
        <v>1135.3440000000001</v>
      </c>
      <c r="O24" s="131">
        <v>1168.0940000000001</v>
      </c>
      <c r="P24" s="131">
        <v>1199.48</v>
      </c>
      <c r="Q24" s="131">
        <v>1229.547</v>
      </c>
      <c r="R24" s="132">
        <v>1258</v>
      </c>
      <c r="S24" s="130">
        <v>1425</v>
      </c>
      <c r="T24" s="131">
        <v>12425</v>
      </c>
      <c r="U24" s="131">
        <v>16295</v>
      </c>
      <c r="V24" s="132">
        <v>7384</v>
      </c>
      <c r="W24" s="131">
        <v>6775</v>
      </c>
      <c r="X24" s="131">
        <v>7768</v>
      </c>
      <c r="Y24" s="131">
        <v>6911</v>
      </c>
      <c r="Z24" s="132">
        <v>6529</v>
      </c>
      <c r="AA24" s="130">
        <v>3704</v>
      </c>
      <c r="AB24" s="131">
        <v>3718</v>
      </c>
      <c r="AC24" s="131">
        <v>3700</v>
      </c>
      <c r="AD24" s="132">
        <v>3958</v>
      </c>
      <c r="AE24" s="130">
        <v>5001</v>
      </c>
      <c r="AF24" s="131">
        <v>6820</v>
      </c>
      <c r="AG24" s="131">
        <v>12300</v>
      </c>
      <c r="AH24" s="132">
        <v>15503</v>
      </c>
      <c r="AI24" s="130">
        <v>18286</v>
      </c>
      <c r="AJ24" s="131">
        <v>13542</v>
      </c>
      <c r="AK24" s="131">
        <v>13541</v>
      </c>
      <c r="AL24" s="132">
        <v>12506</v>
      </c>
      <c r="AM24" s="132">
        <v>12500</v>
      </c>
      <c r="AN24" s="132">
        <v>12524</v>
      </c>
      <c r="AO24" s="132">
        <v>14192</v>
      </c>
      <c r="AP24" s="132">
        <v>27300</v>
      </c>
    </row>
    <row r="25" spans="1:42" ht="12.75" customHeight="1" x14ac:dyDescent="0.3">
      <c r="A25" s="124" t="s">
        <v>270</v>
      </c>
      <c r="B25" s="124" t="s">
        <v>271</v>
      </c>
      <c r="C25" s="125">
        <v>0</v>
      </c>
      <c r="D25" s="126">
        <v>0</v>
      </c>
      <c r="E25" s="126">
        <v>0</v>
      </c>
      <c r="F25" s="127">
        <v>0</v>
      </c>
      <c r="G25" s="126">
        <v>0</v>
      </c>
      <c r="H25" s="126">
        <v>0</v>
      </c>
      <c r="I25" s="126">
        <v>0</v>
      </c>
      <c r="J25" s="127">
        <v>0</v>
      </c>
      <c r="K25" s="138">
        <v>0</v>
      </c>
      <c r="L25" s="126">
        <v>0</v>
      </c>
      <c r="M25" s="126">
        <v>0</v>
      </c>
      <c r="N25" s="127">
        <v>0</v>
      </c>
      <c r="O25" s="126">
        <v>0</v>
      </c>
      <c r="P25" s="126">
        <v>0</v>
      </c>
      <c r="Q25" s="126">
        <v>0</v>
      </c>
      <c r="R25" s="127">
        <v>0</v>
      </c>
      <c r="S25" s="125">
        <v>0</v>
      </c>
      <c r="T25" s="126">
        <v>0</v>
      </c>
      <c r="U25" s="126">
        <v>0</v>
      </c>
      <c r="V25" s="127">
        <v>0</v>
      </c>
      <c r="W25" s="126">
        <v>0</v>
      </c>
      <c r="X25" s="126">
        <v>0</v>
      </c>
      <c r="Y25" s="126">
        <v>0</v>
      </c>
      <c r="Z25" s="127">
        <v>0</v>
      </c>
      <c r="AA25" s="125">
        <v>0</v>
      </c>
      <c r="AB25" s="126">
        <v>0</v>
      </c>
      <c r="AC25" s="126">
        <v>0</v>
      </c>
      <c r="AD25" s="127">
        <v>0</v>
      </c>
      <c r="AE25" s="125">
        <v>2453</v>
      </c>
      <c r="AF25" s="126">
        <v>2195</v>
      </c>
      <c r="AG25" s="126">
        <v>2601</v>
      </c>
      <c r="AH25" s="127">
        <v>2899</v>
      </c>
      <c r="AI25" s="125">
        <v>2815</v>
      </c>
      <c r="AJ25" s="126">
        <v>5387</v>
      </c>
      <c r="AK25" s="126">
        <v>7291</v>
      </c>
      <c r="AL25" s="127">
        <v>7807</v>
      </c>
      <c r="AM25" s="127">
        <v>8824</v>
      </c>
      <c r="AN25" s="127">
        <v>9271</v>
      </c>
      <c r="AO25" s="127">
        <v>12973</v>
      </c>
      <c r="AP25" s="127">
        <v>16660</v>
      </c>
    </row>
    <row r="26" spans="1:42" ht="12.75" customHeight="1" x14ac:dyDescent="0.3">
      <c r="A26" s="128" t="s">
        <v>272</v>
      </c>
      <c r="B26" s="129" t="s">
        <v>273</v>
      </c>
      <c r="C26" s="130">
        <v>572</v>
      </c>
      <c r="D26" s="131">
        <v>457</v>
      </c>
      <c r="E26" s="131">
        <v>381</v>
      </c>
      <c r="F26" s="132">
        <v>391</v>
      </c>
      <c r="G26" s="131">
        <v>1596</v>
      </c>
      <c r="H26" s="131">
        <v>779</v>
      </c>
      <c r="I26" s="131">
        <v>486</v>
      </c>
      <c r="J26" s="132">
        <v>622</v>
      </c>
      <c r="K26" s="139">
        <v>1044</v>
      </c>
      <c r="L26" s="131">
        <v>884</v>
      </c>
      <c r="M26" s="131">
        <v>630</v>
      </c>
      <c r="N26" s="132">
        <v>713.95699999999999</v>
      </c>
      <c r="O26" s="131">
        <v>975.01199999999994</v>
      </c>
      <c r="P26" s="131">
        <v>572.53099999999995</v>
      </c>
      <c r="Q26" s="131">
        <v>592.18700000000001</v>
      </c>
      <c r="R26" s="132">
        <v>929</v>
      </c>
      <c r="S26" s="130">
        <v>694</v>
      </c>
      <c r="T26" s="131">
        <v>971</v>
      </c>
      <c r="U26" s="131">
        <v>828</v>
      </c>
      <c r="V26" s="132">
        <v>669</v>
      </c>
      <c r="W26" s="131">
        <v>624</v>
      </c>
      <c r="X26" s="131">
        <v>584</v>
      </c>
      <c r="Y26" s="131">
        <v>566</v>
      </c>
      <c r="Z26" s="132">
        <v>601</v>
      </c>
      <c r="AA26" s="130">
        <v>701</v>
      </c>
      <c r="AB26" s="131">
        <v>600</v>
      </c>
      <c r="AC26" s="131">
        <v>1021</v>
      </c>
      <c r="AD26" s="132">
        <v>2134</v>
      </c>
      <c r="AE26" s="130">
        <v>2818</v>
      </c>
      <c r="AF26" s="131">
        <v>2687</v>
      </c>
      <c r="AG26" s="131">
        <v>4198</v>
      </c>
      <c r="AH26" s="132">
        <v>1884</v>
      </c>
      <c r="AI26" s="130">
        <v>4509</v>
      </c>
      <c r="AJ26" s="131">
        <v>3055</v>
      </c>
      <c r="AK26" s="131">
        <v>2307</v>
      </c>
      <c r="AL26" s="132">
        <v>2437</v>
      </c>
      <c r="AM26" s="132">
        <v>5564</v>
      </c>
      <c r="AN26" s="132">
        <v>4006</v>
      </c>
      <c r="AO26" s="132">
        <v>3875</v>
      </c>
      <c r="AP26" s="132">
        <v>2323</v>
      </c>
    </row>
    <row r="27" spans="1:42" ht="12.75" customHeight="1" x14ac:dyDescent="0.3">
      <c r="A27" s="123" t="s">
        <v>274</v>
      </c>
      <c r="B27" s="124" t="s">
        <v>275</v>
      </c>
      <c r="C27" s="125">
        <v>11</v>
      </c>
      <c r="D27" s="126">
        <v>10</v>
      </c>
      <c r="E27" s="126">
        <v>0</v>
      </c>
      <c r="F27" s="127">
        <v>11</v>
      </c>
      <c r="G27" s="126">
        <v>0</v>
      </c>
      <c r="H27" s="126">
        <v>0</v>
      </c>
      <c r="I27" s="126">
        <v>0</v>
      </c>
      <c r="J27" s="127">
        <v>1857</v>
      </c>
      <c r="K27" s="138">
        <v>1304</v>
      </c>
      <c r="L27" s="126">
        <v>744</v>
      </c>
      <c r="M27" s="126">
        <v>2103</v>
      </c>
      <c r="N27" s="127">
        <v>2860.9389999999999</v>
      </c>
      <c r="O27" s="126">
        <v>1649.6120000000001</v>
      </c>
      <c r="P27" s="126">
        <v>1394.808</v>
      </c>
      <c r="Q27" s="126">
        <v>1410.627</v>
      </c>
      <c r="R27" s="127">
        <v>973</v>
      </c>
      <c r="S27" s="125">
        <v>583</v>
      </c>
      <c r="T27" s="126">
        <v>691</v>
      </c>
      <c r="U27" s="126">
        <v>819</v>
      </c>
      <c r="V27" s="127">
        <v>3898</v>
      </c>
      <c r="W27" s="126">
        <v>1753</v>
      </c>
      <c r="X27" s="126">
        <v>1224</v>
      </c>
      <c r="Y27" s="126">
        <v>885</v>
      </c>
      <c r="Z27" s="127">
        <v>2239</v>
      </c>
      <c r="AA27" s="125">
        <v>1294</v>
      </c>
      <c r="AB27" s="126">
        <v>1159</v>
      </c>
      <c r="AC27" s="126">
        <v>1235</v>
      </c>
      <c r="AD27" s="127">
        <v>4338</v>
      </c>
      <c r="AE27" s="125">
        <v>3783</v>
      </c>
      <c r="AF27" s="126">
        <v>2814</v>
      </c>
      <c r="AG27" s="126">
        <v>1568</v>
      </c>
      <c r="AH27" s="127">
        <v>4635</v>
      </c>
      <c r="AI27" s="125">
        <v>3083</v>
      </c>
      <c r="AJ27" s="126">
        <v>2140</v>
      </c>
      <c r="AK27" s="126">
        <v>2065</v>
      </c>
      <c r="AL27" s="127">
        <v>8255</v>
      </c>
      <c r="AM27" s="127">
        <v>5022</v>
      </c>
      <c r="AN27" s="127">
        <v>3444</v>
      </c>
      <c r="AO27" s="127">
        <v>3751</v>
      </c>
      <c r="AP27" s="127">
        <v>10110</v>
      </c>
    </row>
    <row r="28" spans="1:42" ht="12.75" customHeight="1" x14ac:dyDescent="0.3">
      <c r="A28" s="128" t="s">
        <v>276</v>
      </c>
      <c r="B28" s="129" t="s">
        <v>277</v>
      </c>
      <c r="C28" s="130">
        <v>2266</v>
      </c>
      <c r="D28" s="131">
        <v>2802</v>
      </c>
      <c r="E28" s="131">
        <v>3524</v>
      </c>
      <c r="F28" s="132">
        <v>3728</v>
      </c>
      <c r="G28" s="131">
        <v>3771</v>
      </c>
      <c r="H28" s="131">
        <v>4416</v>
      </c>
      <c r="I28" s="131">
        <v>5286</v>
      </c>
      <c r="J28" s="132">
        <v>4765</v>
      </c>
      <c r="K28" s="139">
        <v>6175</v>
      </c>
      <c r="L28" s="131">
        <v>6983</v>
      </c>
      <c r="M28" s="131">
        <v>7606</v>
      </c>
      <c r="N28" s="132">
        <v>6873.4690000000001</v>
      </c>
      <c r="O28" s="131">
        <v>8826.8940000000002</v>
      </c>
      <c r="P28" s="131">
        <v>6785.1719999999996</v>
      </c>
      <c r="Q28" s="131">
        <v>7770.24</v>
      </c>
      <c r="R28" s="132">
        <v>6627</v>
      </c>
      <c r="S28" s="130">
        <v>8562</v>
      </c>
      <c r="T28" s="131">
        <v>8429</v>
      </c>
      <c r="U28" s="131">
        <v>9351</v>
      </c>
      <c r="V28" s="132">
        <v>16755</v>
      </c>
      <c r="W28" s="131">
        <v>16957</v>
      </c>
      <c r="X28" s="131">
        <v>14636</v>
      </c>
      <c r="Y28" s="131">
        <v>15844</v>
      </c>
      <c r="Z28" s="132">
        <v>16294</v>
      </c>
      <c r="AA28" s="130">
        <v>15453</v>
      </c>
      <c r="AB28" s="131">
        <v>11513</v>
      </c>
      <c r="AC28" s="131">
        <v>13836</v>
      </c>
      <c r="AD28" s="132">
        <v>13707</v>
      </c>
      <c r="AE28" s="130">
        <v>16298</v>
      </c>
      <c r="AF28" s="131">
        <v>14847</v>
      </c>
      <c r="AG28" s="131">
        <v>15155</v>
      </c>
      <c r="AH28" s="132">
        <v>14236</v>
      </c>
      <c r="AI28" s="130">
        <v>16069</v>
      </c>
      <c r="AJ28" s="131">
        <v>16718</v>
      </c>
      <c r="AK28" s="131">
        <v>20065</v>
      </c>
      <c r="AL28" s="132">
        <v>20735</v>
      </c>
      <c r="AM28" s="132">
        <v>27529</v>
      </c>
      <c r="AN28" s="132">
        <v>31051</v>
      </c>
      <c r="AO28" s="132">
        <v>37139</v>
      </c>
      <c r="AP28" s="132">
        <v>41230</v>
      </c>
    </row>
    <row r="29" spans="1:42" ht="12.75" customHeight="1" x14ac:dyDescent="0.3">
      <c r="A29" s="123" t="s">
        <v>278</v>
      </c>
      <c r="B29" s="124" t="s">
        <v>279</v>
      </c>
      <c r="C29" s="125">
        <v>0</v>
      </c>
      <c r="D29" s="126">
        <v>0</v>
      </c>
      <c r="E29" s="126">
        <v>0</v>
      </c>
      <c r="F29" s="127">
        <v>0</v>
      </c>
      <c r="G29" s="126">
        <v>0</v>
      </c>
      <c r="H29" s="126">
        <v>0</v>
      </c>
      <c r="I29" s="126">
        <v>0</v>
      </c>
      <c r="J29" s="127">
        <v>0</v>
      </c>
      <c r="K29" s="138">
        <v>0</v>
      </c>
      <c r="L29" s="126">
        <v>0</v>
      </c>
      <c r="M29" s="126">
        <v>0</v>
      </c>
      <c r="N29" s="127">
        <v>3078.8290000000002</v>
      </c>
      <c r="O29" s="126">
        <v>3299.4210000000003</v>
      </c>
      <c r="P29" s="126">
        <v>0</v>
      </c>
      <c r="Q29" s="126">
        <v>1310.8920000000001</v>
      </c>
      <c r="R29" s="127">
        <v>272</v>
      </c>
      <c r="S29" s="125">
        <v>1144</v>
      </c>
      <c r="T29" s="126">
        <v>0</v>
      </c>
      <c r="U29" s="126">
        <v>0</v>
      </c>
      <c r="V29" s="127">
        <v>1058</v>
      </c>
      <c r="W29" s="126">
        <v>1058</v>
      </c>
      <c r="X29" s="126" t="s">
        <v>118</v>
      </c>
      <c r="Y29" s="126" t="s">
        <v>118</v>
      </c>
      <c r="Z29" s="127">
        <v>2085</v>
      </c>
      <c r="AA29" s="125">
        <v>2086</v>
      </c>
      <c r="AB29" s="126">
        <v>0</v>
      </c>
      <c r="AC29" s="126">
        <v>0</v>
      </c>
      <c r="AD29" s="127">
        <v>648</v>
      </c>
      <c r="AE29" s="125">
        <v>648</v>
      </c>
      <c r="AF29" s="126">
        <v>0</v>
      </c>
      <c r="AG29" s="126" t="s">
        <v>118</v>
      </c>
      <c r="AH29" s="127">
        <v>0</v>
      </c>
      <c r="AI29" s="125">
        <v>0</v>
      </c>
      <c r="AJ29" s="126">
        <v>0</v>
      </c>
      <c r="AK29" s="126">
        <v>0</v>
      </c>
      <c r="AL29" s="127">
        <v>0</v>
      </c>
      <c r="AM29" s="127"/>
      <c r="AN29" s="127">
        <v>0</v>
      </c>
      <c r="AO29" s="127" t="s">
        <v>118</v>
      </c>
      <c r="AP29" s="127">
        <v>6471</v>
      </c>
    </row>
    <row r="30" spans="1:42" ht="12.75" customHeight="1" x14ac:dyDescent="0.3">
      <c r="A30" s="128" t="s">
        <v>280</v>
      </c>
      <c r="B30" s="129" t="s">
        <v>281</v>
      </c>
      <c r="C30" s="130">
        <v>999</v>
      </c>
      <c r="D30" s="131">
        <v>1261</v>
      </c>
      <c r="E30" s="131">
        <v>1461</v>
      </c>
      <c r="F30" s="132">
        <v>1173</v>
      </c>
      <c r="G30" s="131">
        <v>381</v>
      </c>
      <c r="H30" s="131">
        <v>1542</v>
      </c>
      <c r="I30" s="131">
        <v>790</v>
      </c>
      <c r="J30" s="132">
        <v>553</v>
      </c>
      <c r="K30" s="139">
        <v>1145</v>
      </c>
      <c r="L30" s="131">
        <v>893</v>
      </c>
      <c r="M30" s="131">
        <v>2161</v>
      </c>
      <c r="N30" s="132">
        <v>773.447</v>
      </c>
      <c r="O30" s="131">
        <v>1562.597</v>
      </c>
      <c r="P30" s="131">
        <v>1155.9100000000001</v>
      </c>
      <c r="Q30" s="131">
        <v>1535.61</v>
      </c>
      <c r="R30" s="132">
        <v>1244</v>
      </c>
      <c r="S30" s="130">
        <v>1880</v>
      </c>
      <c r="T30" s="131">
        <v>2459</v>
      </c>
      <c r="U30" s="131">
        <v>2422</v>
      </c>
      <c r="V30" s="132">
        <v>1050</v>
      </c>
      <c r="W30" s="131">
        <v>1037</v>
      </c>
      <c r="X30" s="131">
        <v>1293</v>
      </c>
      <c r="Y30" s="131">
        <v>2111</v>
      </c>
      <c r="Z30" s="132">
        <v>1583</v>
      </c>
      <c r="AA30" s="130">
        <v>1663</v>
      </c>
      <c r="AB30" s="131">
        <v>1880</v>
      </c>
      <c r="AC30" s="131">
        <v>3058</v>
      </c>
      <c r="AD30" s="132">
        <v>2824</v>
      </c>
      <c r="AE30" s="130">
        <v>2352</v>
      </c>
      <c r="AF30" s="131">
        <v>2820</v>
      </c>
      <c r="AG30" s="131">
        <v>3162</v>
      </c>
      <c r="AH30" s="132">
        <v>1972</v>
      </c>
      <c r="AI30" s="130">
        <v>3115</v>
      </c>
      <c r="AJ30" s="131">
        <v>3374</v>
      </c>
      <c r="AK30" s="131">
        <v>5332</v>
      </c>
      <c r="AL30" s="132">
        <v>2298</v>
      </c>
      <c r="AM30" s="132">
        <v>1385</v>
      </c>
      <c r="AN30" s="132">
        <v>4901</v>
      </c>
      <c r="AO30" s="132">
        <v>5536</v>
      </c>
      <c r="AP30" s="132">
        <v>3993</v>
      </c>
    </row>
    <row r="31" spans="1:42" ht="12.75" customHeight="1" x14ac:dyDescent="0.3">
      <c r="A31" s="123" t="s">
        <v>282</v>
      </c>
      <c r="B31" s="124" t="s">
        <v>283</v>
      </c>
      <c r="C31" s="125">
        <v>0</v>
      </c>
      <c r="D31" s="126">
        <v>639</v>
      </c>
      <c r="E31" s="126">
        <v>559</v>
      </c>
      <c r="F31" s="127">
        <v>521</v>
      </c>
      <c r="G31" s="126">
        <v>482</v>
      </c>
      <c r="H31" s="126">
        <v>1927</v>
      </c>
      <c r="I31" s="126">
        <v>1876</v>
      </c>
      <c r="J31" s="127">
        <v>1808</v>
      </c>
      <c r="K31" s="138">
        <v>1728</v>
      </c>
      <c r="L31" s="126">
        <v>1647</v>
      </c>
      <c r="M31" s="126">
        <v>1585</v>
      </c>
      <c r="N31" s="127">
        <v>1585.1769999999999</v>
      </c>
      <c r="O31" s="126">
        <v>2080.0129999999999</v>
      </c>
      <c r="P31" s="126">
        <v>2755.9679999999998</v>
      </c>
      <c r="Q31" s="126">
        <v>2777.127</v>
      </c>
      <c r="R31" s="127">
        <v>3498</v>
      </c>
      <c r="S31" s="125">
        <v>3170</v>
      </c>
      <c r="T31" s="126">
        <v>2124</v>
      </c>
      <c r="U31" s="126">
        <v>1883</v>
      </c>
      <c r="V31" s="127">
        <v>5989</v>
      </c>
      <c r="W31" s="126">
        <v>5625</v>
      </c>
      <c r="X31" s="126">
        <v>5174</v>
      </c>
      <c r="Y31" s="126">
        <v>7087</v>
      </c>
      <c r="Z31" s="127">
        <v>4841</v>
      </c>
      <c r="AA31" s="125">
        <v>6470</v>
      </c>
      <c r="AB31" s="126">
        <v>5735</v>
      </c>
      <c r="AC31" s="126">
        <v>5669</v>
      </c>
      <c r="AD31" s="127">
        <v>6026</v>
      </c>
      <c r="AE31" s="125">
        <v>6009</v>
      </c>
      <c r="AF31" s="126">
        <v>8614</v>
      </c>
      <c r="AG31" s="126">
        <v>8476</v>
      </c>
      <c r="AH31" s="127">
        <v>10404</v>
      </c>
      <c r="AI31" s="125">
        <v>7762</v>
      </c>
      <c r="AJ31" s="126">
        <v>17323</v>
      </c>
      <c r="AK31" s="126">
        <v>16665</v>
      </c>
      <c r="AL31" s="127">
        <v>15549</v>
      </c>
      <c r="AM31" s="127">
        <v>24528</v>
      </c>
      <c r="AN31" s="127">
        <v>23784</v>
      </c>
      <c r="AO31" s="127">
        <v>24891</v>
      </c>
      <c r="AP31" s="127">
        <v>22294</v>
      </c>
    </row>
    <row r="32" spans="1:42" ht="12.75" customHeight="1" x14ac:dyDescent="0.3">
      <c r="A32" s="128" t="s">
        <v>284</v>
      </c>
      <c r="B32" s="129" t="s">
        <v>285</v>
      </c>
      <c r="C32" s="130">
        <v>0</v>
      </c>
      <c r="D32" s="131">
        <v>0</v>
      </c>
      <c r="E32" s="131">
        <v>0</v>
      </c>
      <c r="F32" s="132">
        <v>0</v>
      </c>
      <c r="G32" s="131">
        <v>332</v>
      </c>
      <c r="H32" s="131">
        <v>639</v>
      </c>
      <c r="I32" s="131">
        <v>764</v>
      </c>
      <c r="J32" s="132">
        <v>309</v>
      </c>
      <c r="K32" s="130">
        <v>1064</v>
      </c>
      <c r="L32" s="131">
        <v>1307</v>
      </c>
      <c r="M32" s="131">
        <v>1135</v>
      </c>
      <c r="N32" s="132">
        <v>0</v>
      </c>
      <c r="O32" s="131">
        <v>1344.913</v>
      </c>
      <c r="P32" s="131">
        <v>0</v>
      </c>
      <c r="Q32" s="131">
        <v>0</v>
      </c>
      <c r="R32" s="132">
        <v>0</v>
      </c>
      <c r="S32" s="130">
        <v>0</v>
      </c>
      <c r="T32" s="131">
        <v>0</v>
      </c>
      <c r="U32" s="131">
        <v>0</v>
      </c>
      <c r="V32" s="132">
        <v>0</v>
      </c>
      <c r="W32" s="131">
        <v>0</v>
      </c>
      <c r="X32" s="131">
        <v>0</v>
      </c>
      <c r="Y32" s="131">
        <v>0</v>
      </c>
      <c r="Z32" s="132">
        <v>0</v>
      </c>
      <c r="AA32" s="130">
        <v>0</v>
      </c>
      <c r="AB32" s="131">
        <v>0</v>
      </c>
      <c r="AC32" s="131">
        <v>0</v>
      </c>
      <c r="AD32" s="132">
        <v>0</v>
      </c>
      <c r="AE32" s="130">
        <v>0</v>
      </c>
      <c r="AF32" s="131">
        <v>0</v>
      </c>
      <c r="AG32" s="131" t="s">
        <v>118</v>
      </c>
      <c r="AH32" s="132" t="s">
        <v>118</v>
      </c>
      <c r="AI32" s="130">
        <v>0</v>
      </c>
      <c r="AJ32" s="131">
        <v>0</v>
      </c>
      <c r="AK32" s="131">
        <v>0</v>
      </c>
      <c r="AL32" s="132">
        <v>0</v>
      </c>
      <c r="AM32" s="132"/>
      <c r="AN32" s="132">
        <v>0</v>
      </c>
      <c r="AO32" s="132">
        <v>0</v>
      </c>
      <c r="AP32" s="132">
        <v>0</v>
      </c>
    </row>
    <row r="33" spans="1:43" ht="12.75" customHeight="1" x14ac:dyDescent="0.3">
      <c r="A33" s="279" t="s">
        <v>286</v>
      </c>
      <c r="B33" s="280" t="s">
        <v>287</v>
      </c>
      <c r="C33" s="281">
        <v>635</v>
      </c>
      <c r="D33" s="282">
        <v>0</v>
      </c>
      <c r="E33" s="282">
        <v>0</v>
      </c>
      <c r="F33" s="283">
        <v>0</v>
      </c>
      <c r="G33" s="282">
        <v>0</v>
      </c>
      <c r="H33" s="282">
        <v>0</v>
      </c>
      <c r="I33" s="282">
        <v>0</v>
      </c>
      <c r="J33" s="283">
        <v>0</v>
      </c>
      <c r="K33" s="281">
        <v>0</v>
      </c>
      <c r="L33" s="282">
        <v>0</v>
      </c>
      <c r="M33" s="282">
        <v>0</v>
      </c>
      <c r="N33" s="283">
        <v>0</v>
      </c>
      <c r="O33" s="282">
        <v>0</v>
      </c>
      <c r="P33" s="282">
        <v>0</v>
      </c>
      <c r="Q33" s="282">
        <v>0</v>
      </c>
      <c r="R33" s="283">
        <v>0</v>
      </c>
      <c r="S33" s="281">
        <v>0</v>
      </c>
      <c r="T33" s="282">
        <v>0</v>
      </c>
      <c r="U33" s="282">
        <v>0</v>
      </c>
      <c r="V33" s="283">
        <v>0</v>
      </c>
      <c r="W33" s="282">
        <v>0</v>
      </c>
      <c r="X33" s="282">
        <v>0</v>
      </c>
      <c r="Y33" s="282">
        <v>0</v>
      </c>
      <c r="Z33" s="283">
        <v>0</v>
      </c>
      <c r="AA33" s="281">
        <v>0</v>
      </c>
      <c r="AB33" s="282">
        <v>0</v>
      </c>
      <c r="AC33" s="282">
        <v>0</v>
      </c>
      <c r="AD33" s="283">
        <v>0</v>
      </c>
      <c r="AE33" s="281">
        <v>0</v>
      </c>
      <c r="AF33" s="282">
        <v>0</v>
      </c>
      <c r="AG33" s="282" t="s">
        <v>118</v>
      </c>
      <c r="AH33" s="283">
        <v>0</v>
      </c>
      <c r="AI33" s="281">
        <v>0</v>
      </c>
      <c r="AJ33" s="282">
        <v>0</v>
      </c>
      <c r="AK33" s="282">
        <v>0</v>
      </c>
      <c r="AL33" s="283">
        <v>1385</v>
      </c>
      <c r="AM33" s="283">
        <v>2821</v>
      </c>
      <c r="AN33" s="283">
        <v>0</v>
      </c>
      <c r="AO33" s="283">
        <v>0</v>
      </c>
      <c r="AP33" s="283">
        <v>0</v>
      </c>
    </row>
    <row r="34" spans="1:43" ht="12.75" customHeight="1" x14ac:dyDescent="0.3">
      <c r="A34" s="289" t="s">
        <v>251</v>
      </c>
      <c r="B34" s="290" t="s">
        <v>252</v>
      </c>
      <c r="C34" s="291">
        <v>5825</v>
      </c>
      <c r="D34" s="292">
        <v>7836</v>
      </c>
      <c r="E34" s="292">
        <v>8655</v>
      </c>
      <c r="F34" s="293">
        <v>11231</v>
      </c>
      <c r="G34" s="292">
        <v>7604</v>
      </c>
      <c r="H34" s="292">
        <v>11437</v>
      </c>
      <c r="I34" s="292">
        <v>11797</v>
      </c>
      <c r="J34" s="293">
        <v>11003</v>
      </c>
      <c r="K34" s="291">
        <v>10096</v>
      </c>
      <c r="L34" s="292">
        <v>9461</v>
      </c>
      <c r="M34" s="292">
        <v>8950</v>
      </c>
      <c r="N34" s="293">
        <v>8308.85</v>
      </c>
      <c r="O34" s="292">
        <v>12465.793000000001</v>
      </c>
      <c r="P34" s="292">
        <v>11774.163</v>
      </c>
      <c r="Q34" s="292">
        <v>18000.142</v>
      </c>
      <c r="R34" s="293">
        <v>17321</v>
      </c>
      <c r="S34" s="291">
        <v>16657</v>
      </c>
      <c r="T34" s="292">
        <v>4707</v>
      </c>
      <c r="U34" s="292">
        <v>4231</v>
      </c>
      <c r="V34" s="293">
        <v>48272</v>
      </c>
      <c r="W34" s="292">
        <v>46090</v>
      </c>
      <c r="X34" s="292">
        <v>45914</v>
      </c>
      <c r="Y34" s="292">
        <v>42669</v>
      </c>
      <c r="Z34" s="293">
        <v>47722</v>
      </c>
      <c r="AA34" s="291">
        <v>47585</v>
      </c>
      <c r="AB34" s="292">
        <v>46001</v>
      </c>
      <c r="AC34" s="292">
        <v>43519</v>
      </c>
      <c r="AD34" s="293">
        <v>48379</v>
      </c>
      <c r="AE34" s="291">
        <v>105988</v>
      </c>
      <c r="AF34" s="292">
        <v>150710</v>
      </c>
      <c r="AG34" s="292">
        <v>139855</v>
      </c>
      <c r="AH34" s="293">
        <v>136856</v>
      </c>
      <c r="AI34" s="291">
        <v>129753</v>
      </c>
      <c r="AJ34" s="292">
        <v>111748</v>
      </c>
      <c r="AK34" s="292">
        <v>110556</v>
      </c>
      <c r="AL34" s="293">
        <v>131153</v>
      </c>
      <c r="AM34" s="293">
        <v>170413</v>
      </c>
      <c r="AN34" s="293">
        <v>182126</v>
      </c>
      <c r="AO34" s="293">
        <v>343191</v>
      </c>
      <c r="AP34" s="293">
        <v>339020</v>
      </c>
    </row>
    <row r="35" spans="1:43" ht="12.75" customHeight="1" x14ac:dyDescent="0.3">
      <c r="A35" s="123" t="s">
        <v>268</v>
      </c>
      <c r="B35" s="124" t="s">
        <v>269</v>
      </c>
      <c r="C35" s="125">
        <v>1601</v>
      </c>
      <c r="D35" s="126">
        <v>3727</v>
      </c>
      <c r="E35" s="126">
        <v>4607</v>
      </c>
      <c r="F35" s="127">
        <v>7463</v>
      </c>
      <c r="G35" s="126">
        <v>3942</v>
      </c>
      <c r="H35" s="126">
        <v>3395</v>
      </c>
      <c r="I35" s="126">
        <v>4253</v>
      </c>
      <c r="J35" s="127">
        <v>3991</v>
      </c>
      <c r="K35" s="125">
        <v>3720</v>
      </c>
      <c r="L35" s="126">
        <v>3440</v>
      </c>
      <c r="M35" s="126">
        <v>3152</v>
      </c>
      <c r="N35" s="127">
        <v>2855.7330000000002</v>
      </c>
      <c r="O35" s="126">
        <v>6551.866</v>
      </c>
      <c r="P35" s="126">
        <v>6240.6480000000001</v>
      </c>
      <c r="Q35" s="126">
        <v>12922.393</v>
      </c>
      <c r="R35" s="127">
        <v>12598</v>
      </c>
      <c r="S35" s="125">
        <v>12306</v>
      </c>
      <c r="T35" s="126">
        <v>950</v>
      </c>
      <c r="U35" s="126">
        <v>651</v>
      </c>
      <c r="V35" s="127">
        <v>11830</v>
      </c>
      <c r="W35" s="126">
        <v>10385</v>
      </c>
      <c r="X35" s="126">
        <v>10801</v>
      </c>
      <c r="Y35" s="126">
        <v>9897</v>
      </c>
      <c r="Z35" s="127">
        <v>15327</v>
      </c>
      <c r="AA35" s="125">
        <v>13533</v>
      </c>
      <c r="AB35" s="126">
        <v>12555</v>
      </c>
      <c r="AC35" s="126">
        <v>11638</v>
      </c>
      <c r="AD35" s="127">
        <v>10651</v>
      </c>
      <c r="AE35" s="125">
        <v>42291</v>
      </c>
      <c r="AF35" s="126">
        <v>57481</v>
      </c>
      <c r="AG35" s="126">
        <v>49500</v>
      </c>
      <c r="AH35" s="127">
        <v>45230</v>
      </c>
      <c r="AI35" s="125">
        <v>40480</v>
      </c>
      <c r="AJ35" s="126">
        <v>32344</v>
      </c>
      <c r="AK35" s="126">
        <v>29213</v>
      </c>
      <c r="AL35" s="127">
        <v>27139</v>
      </c>
      <c r="AM35" s="127">
        <v>24022</v>
      </c>
      <c r="AN35" s="127">
        <v>20875</v>
      </c>
      <c r="AO35" s="127">
        <v>162026</v>
      </c>
      <c r="AP35" s="127">
        <v>146339</v>
      </c>
    </row>
    <row r="36" spans="1:43" ht="12.75" customHeight="1" x14ac:dyDescent="0.3">
      <c r="A36" s="128" t="s">
        <v>270</v>
      </c>
      <c r="B36" s="129" t="s">
        <v>271</v>
      </c>
      <c r="C36" s="130">
        <v>0</v>
      </c>
      <c r="D36" s="131">
        <v>0</v>
      </c>
      <c r="E36" s="131">
        <v>0</v>
      </c>
      <c r="F36" s="132">
        <v>0</v>
      </c>
      <c r="G36" s="131">
        <v>0</v>
      </c>
      <c r="H36" s="131">
        <v>0</v>
      </c>
      <c r="I36" s="131">
        <v>0</v>
      </c>
      <c r="J36" s="132">
        <v>0</v>
      </c>
      <c r="K36" s="130">
        <v>0</v>
      </c>
      <c r="L36" s="131">
        <v>0</v>
      </c>
      <c r="M36" s="131">
        <v>0</v>
      </c>
      <c r="N36" s="132">
        <v>0</v>
      </c>
      <c r="O36" s="131">
        <v>0</v>
      </c>
      <c r="P36" s="131">
        <v>0</v>
      </c>
      <c r="Q36" s="131">
        <v>0</v>
      </c>
      <c r="R36" s="132">
        <v>0</v>
      </c>
      <c r="S36" s="130">
        <v>0</v>
      </c>
      <c r="T36" s="131">
        <v>0</v>
      </c>
      <c r="U36" s="131">
        <v>0</v>
      </c>
      <c r="V36" s="132">
        <v>0</v>
      </c>
      <c r="W36" s="131">
        <v>0</v>
      </c>
      <c r="X36" s="131">
        <v>0</v>
      </c>
      <c r="Y36" s="131">
        <v>0</v>
      </c>
      <c r="Z36" s="132">
        <v>0</v>
      </c>
      <c r="AA36" s="130">
        <v>0</v>
      </c>
      <c r="AB36" s="131">
        <v>0</v>
      </c>
      <c r="AC36" s="131">
        <v>0</v>
      </c>
      <c r="AD36" s="132">
        <v>0</v>
      </c>
      <c r="AE36" s="130">
        <v>21576</v>
      </c>
      <c r="AF36" s="131">
        <v>24642</v>
      </c>
      <c r="AG36" s="131">
        <v>23773</v>
      </c>
      <c r="AH36" s="132">
        <v>20569</v>
      </c>
      <c r="AI36" s="130">
        <v>20048</v>
      </c>
      <c r="AJ36" s="131">
        <v>26416</v>
      </c>
      <c r="AK36" s="131">
        <v>30557</v>
      </c>
      <c r="AL36" s="132">
        <v>30993</v>
      </c>
      <c r="AM36" s="132">
        <v>33617</v>
      </c>
      <c r="AN36" s="132">
        <v>31406</v>
      </c>
      <c r="AO36" s="132">
        <v>52638</v>
      </c>
      <c r="AP36" s="132">
        <v>62810</v>
      </c>
    </row>
    <row r="37" spans="1:43" ht="12.75" customHeight="1" x14ac:dyDescent="0.3">
      <c r="A37" s="123" t="s">
        <v>280</v>
      </c>
      <c r="B37" s="124" t="s">
        <v>281</v>
      </c>
      <c r="C37" s="125">
        <v>0</v>
      </c>
      <c r="D37" s="126">
        <v>0</v>
      </c>
      <c r="E37" s="126">
        <v>0</v>
      </c>
      <c r="F37" s="127">
        <v>0</v>
      </c>
      <c r="G37" s="126">
        <v>0</v>
      </c>
      <c r="H37" s="126">
        <v>0</v>
      </c>
      <c r="I37" s="126">
        <v>0</v>
      </c>
      <c r="J37" s="127">
        <v>0</v>
      </c>
      <c r="K37" s="125">
        <v>0</v>
      </c>
      <c r="L37" s="126">
        <v>0</v>
      </c>
      <c r="M37" s="126">
        <v>0</v>
      </c>
      <c r="N37" s="127">
        <v>0</v>
      </c>
      <c r="O37" s="126">
        <v>0</v>
      </c>
      <c r="P37" s="126">
        <v>0</v>
      </c>
      <c r="Q37" s="126">
        <v>0</v>
      </c>
      <c r="R37" s="127">
        <v>0</v>
      </c>
      <c r="S37" s="125">
        <v>0</v>
      </c>
      <c r="T37" s="126">
        <v>0</v>
      </c>
      <c r="U37" s="126">
        <v>0</v>
      </c>
      <c r="V37" s="127">
        <v>0</v>
      </c>
      <c r="W37" s="126">
        <v>0</v>
      </c>
      <c r="X37" s="126">
        <v>0</v>
      </c>
      <c r="Y37" s="126">
        <v>0</v>
      </c>
      <c r="Z37" s="127">
        <v>334</v>
      </c>
      <c r="AA37" s="125">
        <v>100</v>
      </c>
      <c r="AB37" s="126">
        <v>100</v>
      </c>
      <c r="AC37" s="126">
        <v>98</v>
      </c>
      <c r="AD37" s="127">
        <v>3586</v>
      </c>
      <c r="AE37" s="125">
        <v>3576</v>
      </c>
      <c r="AF37" s="126">
        <v>3889</v>
      </c>
      <c r="AG37" s="126">
        <v>3674</v>
      </c>
      <c r="AH37" s="127">
        <v>3462</v>
      </c>
      <c r="AI37" s="125">
        <v>2891</v>
      </c>
      <c r="AJ37" s="126">
        <v>2717</v>
      </c>
      <c r="AK37" s="126">
        <v>2579</v>
      </c>
      <c r="AL37" s="127">
        <v>2407</v>
      </c>
      <c r="AM37" s="127">
        <v>1883</v>
      </c>
      <c r="AN37" s="127">
        <v>244</v>
      </c>
      <c r="AO37" s="127" t="s">
        <v>118</v>
      </c>
      <c r="AP37" s="127">
        <v>0</v>
      </c>
    </row>
    <row r="38" spans="1:43" ht="12.75" customHeight="1" x14ac:dyDescent="0.3">
      <c r="A38" s="128" t="s">
        <v>288</v>
      </c>
      <c r="B38" s="129" t="s">
        <v>289</v>
      </c>
      <c r="C38" s="130">
        <v>1430</v>
      </c>
      <c r="D38" s="131">
        <v>1460</v>
      </c>
      <c r="E38" s="131">
        <v>1608</v>
      </c>
      <c r="F38" s="132">
        <v>1447</v>
      </c>
      <c r="G38" s="131">
        <v>1462</v>
      </c>
      <c r="H38" s="131">
        <v>2063</v>
      </c>
      <c r="I38" s="131">
        <v>1994</v>
      </c>
      <c r="J38" s="132">
        <v>1863</v>
      </c>
      <c r="K38" s="130">
        <v>1618</v>
      </c>
      <c r="L38" s="131">
        <v>1658</v>
      </c>
      <c r="M38" s="131">
        <v>1833</v>
      </c>
      <c r="N38" s="132">
        <v>1889.2</v>
      </c>
      <c r="O38" s="131">
        <v>1929.1030000000001</v>
      </c>
      <c r="P38" s="131">
        <v>2003.088</v>
      </c>
      <c r="Q38" s="131">
        <v>2070.0880000000002</v>
      </c>
      <c r="R38" s="132">
        <v>2244</v>
      </c>
      <c r="S38" s="130">
        <v>2432</v>
      </c>
      <c r="T38" s="131">
        <v>2350</v>
      </c>
      <c r="U38" s="131">
        <v>2454</v>
      </c>
      <c r="V38" s="132">
        <v>19661</v>
      </c>
      <c r="W38" s="131">
        <v>19094</v>
      </c>
      <c r="X38" s="131">
        <v>18591</v>
      </c>
      <c r="Y38" s="131">
        <v>18377</v>
      </c>
      <c r="Z38" s="132">
        <v>18819</v>
      </c>
      <c r="AA38" s="130">
        <v>18464</v>
      </c>
      <c r="AB38" s="131">
        <v>18360</v>
      </c>
      <c r="AC38" s="131">
        <v>18064</v>
      </c>
      <c r="AD38" s="132">
        <v>21845</v>
      </c>
      <c r="AE38" s="130">
        <v>21989</v>
      </c>
      <c r="AF38" s="131">
        <v>33680</v>
      </c>
      <c r="AG38" s="131">
        <v>33325</v>
      </c>
      <c r="AH38" s="132">
        <v>37798</v>
      </c>
      <c r="AI38" s="130">
        <v>37990</v>
      </c>
      <c r="AJ38" s="131">
        <v>37336</v>
      </c>
      <c r="AK38" s="131">
        <v>36076</v>
      </c>
      <c r="AL38" s="132">
        <v>42402</v>
      </c>
      <c r="AM38" s="132">
        <v>44639</v>
      </c>
      <c r="AN38" s="132">
        <v>57610</v>
      </c>
      <c r="AO38" s="132">
        <v>56972</v>
      </c>
      <c r="AP38" s="132">
        <v>58347</v>
      </c>
    </row>
    <row r="39" spans="1:43" ht="12.75" customHeight="1" x14ac:dyDescent="0.3">
      <c r="A39" s="123" t="s">
        <v>282</v>
      </c>
      <c r="B39" s="124" t="s">
        <v>283</v>
      </c>
      <c r="C39" s="125">
        <v>0</v>
      </c>
      <c r="D39" s="126">
        <v>2649</v>
      </c>
      <c r="E39" s="126">
        <v>2440</v>
      </c>
      <c r="F39" s="127">
        <v>2321</v>
      </c>
      <c r="G39" s="126">
        <v>2200</v>
      </c>
      <c r="H39" s="126">
        <v>5979</v>
      </c>
      <c r="I39" s="126">
        <v>5550</v>
      </c>
      <c r="J39" s="127">
        <v>5149</v>
      </c>
      <c r="K39" s="125">
        <v>4758</v>
      </c>
      <c r="L39" s="126">
        <v>4363</v>
      </c>
      <c r="M39" s="126">
        <v>3965</v>
      </c>
      <c r="N39" s="127">
        <v>3563.9169999999999</v>
      </c>
      <c r="O39" s="126">
        <v>3984.8240000000001</v>
      </c>
      <c r="P39" s="126">
        <v>3530.4270000000001</v>
      </c>
      <c r="Q39" s="126">
        <v>3007.6610000000001</v>
      </c>
      <c r="R39" s="127">
        <v>2479</v>
      </c>
      <c r="S39" s="125">
        <v>1919</v>
      </c>
      <c r="T39" s="126">
        <v>1407</v>
      </c>
      <c r="U39" s="126">
        <v>1126</v>
      </c>
      <c r="V39" s="127">
        <v>16781</v>
      </c>
      <c r="W39" s="126">
        <v>16611</v>
      </c>
      <c r="X39" s="126">
        <v>16522</v>
      </c>
      <c r="Y39" s="126">
        <v>14395</v>
      </c>
      <c r="Z39" s="127">
        <v>13242</v>
      </c>
      <c r="AA39" s="125">
        <v>15488</v>
      </c>
      <c r="AB39" s="126">
        <v>14986</v>
      </c>
      <c r="AC39" s="126">
        <v>13719</v>
      </c>
      <c r="AD39" s="127">
        <v>12297</v>
      </c>
      <c r="AE39" s="125">
        <v>16556</v>
      </c>
      <c r="AF39" s="126">
        <v>31018</v>
      </c>
      <c r="AG39" s="126">
        <v>29583</v>
      </c>
      <c r="AH39" s="127">
        <v>29797</v>
      </c>
      <c r="AI39" s="125">
        <v>28344</v>
      </c>
      <c r="AJ39" s="126">
        <v>12935</v>
      </c>
      <c r="AK39" s="126">
        <v>12131</v>
      </c>
      <c r="AL39" s="127">
        <v>28212</v>
      </c>
      <c r="AM39" s="127">
        <v>66252</v>
      </c>
      <c r="AN39" s="127">
        <v>71991</v>
      </c>
      <c r="AO39" s="127">
        <v>71555</v>
      </c>
      <c r="AP39" s="127">
        <v>71524.160999999993</v>
      </c>
    </row>
    <row r="40" spans="1:43" ht="12.75" customHeight="1" x14ac:dyDescent="0.3">
      <c r="A40" s="294" t="s">
        <v>286</v>
      </c>
      <c r="B40" s="295" t="s">
        <v>290</v>
      </c>
      <c r="C40" s="296">
        <v>2794</v>
      </c>
      <c r="D40" s="297">
        <v>0</v>
      </c>
      <c r="E40" s="297">
        <v>0</v>
      </c>
      <c r="F40" s="298">
        <v>0</v>
      </c>
      <c r="G40" s="297">
        <v>0</v>
      </c>
      <c r="H40" s="297">
        <v>0</v>
      </c>
      <c r="I40" s="297">
        <v>0</v>
      </c>
      <c r="J40" s="298">
        <v>0</v>
      </c>
      <c r="K40" s="296">
        <v>0</v>
      </c>
      <c r="L40" s="297">
        <v>0</v>
      </c>
      <c r="M40" s="297">
        <v>0</v>
      </c>
      <c r="N40" s="298">
        <v>0</v>
      </c>
      <c r="O40" s="297">
        <v>0</v>
      </c>
      <c r="P40" s="297">
        <v>0</v>
      </c>
      <c r="Q40" s="297">
        <v>0</v>
      </c>
      <c r="R40" s="298">
        <v>0</v>
      </c>
      <c r="S40" s="296">
        <v>0</v>
      </c>
      <c r="T40" s="297">
        <v>0</v>
      </c>
      <c r="U40" s="297">
        <v>0</v>
      </c>
      <c r="V40" s="298">
        <v>0</v>
      </c>
      <c r="W40" s="297">
        <v>0</v>
      </c>
      <c r="X40" s="297">
        <v>0</v>
      </c>
      <c r="Y40" s="297">
        <v>0</v>
      </c>
      <c r="Z40" s="298">
        <v>0</v>
      </c>
      <c r="AA40" s="296">
        <v>0</v>
      </c>
      <c r="AB40" s="297">
        <v>0</v>
      </c>
      <c r="AC40" s="297">
        <v>0</v>
      </c>
      <c r="AD40" s="298">
        <v>0</v>
      </c>
      <c r="AE40" s="296">
        <v>0</v>
      </c>
      <c r="AF40" s="297">
        <v>0</v>
      </c>
      <c r="AG40" s="297" t="s">
        <v>118</v>
      </c>
      <c r="AH40" s="298">
        <v>0</v>
      </c>
      <c r="AI40" s="296">
        <v>0</v>
      </c>
      <c r="AJ40" s="297">
        <v>0</v>
      </c>
      <c r="AK40" s="297">
        <v>0</v>
      </c>
      <c r="AL40" s="298">
        <v>0</v>
      </c>
      <c r="AM40" s="298"/>
      <c r="AN40" s="298">
        <v>0</v>
      </c>
      <c r="AO40" s="298">
        <v>0</v>
      </c>
      <c r="AP40" s="298">
        <v>0</v>
      </c>
    </row>
    <row r="41" spans="1:43" ht="12.75" customHeight="1" x14ac:dyDescent="0.3">
      <c r="A41" s="274" t="s">
        <v>291</v>
      </c>
      <c r="B41" s="275" t="s">
        <v>292</v>
      </c>
      <c r="C41" s="276">
        <v>11757</v>
      </c>
      <c r="D41" s="277">
        <v>13253</v>
      </c>
      <c r="E41" s="277">
        <v>15046</v>
      </c>
      <c r="F41" s="278">
        <v>14488</v>
      </c>
      <c r="G41" s="277">
        <v>51808</v>
      </c>
      <c r="H41" s="277">
        <v>53215</v>
      </c>
      <c r="I41" s="277">
        <v>55045</v>
      </c>
      <c r="J41" s="278">
        <v>57076</v>
      </c>
      <c r="K41" s="276">
        <v>61330</v>
      </c>
      <c r="L41" s="277">
        <v>60081</v>
      </c>
      <c r="M41" s="277">
        <v>61370</v>
      </c>
      <c r="N41" s="278">
        <v>59900.244999999995</v>
      </c>
      <c r="O41" s="277">
        <v>61504.274999999994</v>
      </c>
      <c r="P41" s="277">
        <v>64268.574000000001</v>
      </c>
      <c r="Q41" s="277">
        <v>65214.654999999999</v>
      </c>
      <c r="R41" s="278">
        <v>66082</v>
      </c>
      <c r="S41" s="276">
        <v>66797</v>
      </c>
      <c r="T41" s="277">
        <v>68921</v>
      </c>
      <c r="U41" s="277">
        <v>70236</v>
      </c>
      <c r="V41" s="278">
        <v>70249</v>
      </c>
      <c r="W41" s="277">
        <v>70830</v>
      </c>
      <c r="X41" s="277">
        <v>72339</v>
      </c>
      <c r="Y41" s="277">
        <v>74848</v>
      </c>
      <c r="Z41" s="278">
        <v>75607</v>
      </c>
      <c r="AA41" s="276">
        <v>73765</v>
      </c>
      <c r="AB41" s="277">
        <v>83680</v>
      </c>
      <c r="AC41" s="277">
        <v>85062</v>
      </c>
      <c r="AD41" s="278">
        <f>SUM(AD48,AD49)</f>
        <v>85416</v>
      </c>
      <c r="AE41" s="276">
        <v>82915</v>
      </c>
      <c r="AF41" s="277">
        <v>88658</v>
      </c>
      <c r="AG41" s="277">
        <v>430937</v>
      </c>
      <c r="AH41" s="278">
        <v>431603</v>
      </c>
      <c r="AI41" s="276">
        <v>423368</v>
      </c>
      <c r="AJ41" s="277">
        <v>432666</v>
      </c>
      <c r="AK41" s="277">
        <v>433556</v>
      </c>
      <c r="AL41" s="278">
        <v>435528</v>
      </c>
      <c r="AM41" s="278">
        <v>400384</v>
      </c>
      <c r="AN41" s="278">
        <v>444852</v>
      </c>
      <c r="AO41" s="278">
        <f>SUM(AO48,AO49)</f>
        <v>801129</v>
      </c>
      <c r="AP41" s="278">
        <v>785456.27399999998</v>
      </c>
    </row>
    <row r="42" spans="1:43" ht="12.75" customHeight="1" x14ac:dyDescent="0.3">
      <c r="A42" s="128" t="s">
        <v>293</v>
      </c>
      <c r="B42" s="129" t="s">
        <v>294</v>
      </c>
      <c r="C42" s="130">
        <v>10495</v>
      </c>
      <c r="D42" s="131">
        <v>10495</v>
      </c>
      <c r="E42" s="131">
        <v>10495</v>
      </c>
      <c r="F42" s="132">
        <v>10495</v>
      </c>
      <c r="G42" s="131">
        <v>50150</v>
      </c>
      <c r="H42" s="131">
        <v>50150</v>
      </c>
      <c r="I42" s="131">
        <v>50561</v>
      </c>
      <c r="J42" s="132">
        <v>50561</v>
      </c>
      <c r="K42" s="130">
        <v>50561</v>
      </c>
      <c r="L42" s="131">
        <v>50561</v>
      </c>
      <c r="M42" s="131">
        <v>50561</v>
      </c>
      <c r="N42" s="132">
        <v>50560.593999999997</v>
      </c>
      <c r="O42" s="131">
        <v>50560.593999999997</v>
      </c>
      <c r="P42" s="131">
        <v>50560.593999999997</v>
      </c>
      <c r="Q42" s="131">
        <v>50560.593999999997</v>
      </c>
      <c r="R42" s="132">
        <v>50561</v>
      </c>
      <c r="S42" s="130">
        <v>50561</v>
      </c>
      <c r="T42" s="131">
        <v>50561</v>
      </c>
      <c r="U42" s="131">
        <v>50561</v>
      </c>
      <c r="V42" s="132">
        <v>50561</v>
      </c>
      <c r="W42" s="131">
        <v>50561</v>
      </c>
      <c r="X42" s="131">
        <v>50561</v>
      </c>
      <c r="Y42" s="131">
        <v>50561</v>
      </c>
      <c r="Z42" s="132">
        <v>50561</v>
      </c>
      <c r="AA42" s="130">
        <v>50561</v>
      </c>
      <c r="AB42" s="131">
        <v>50561</v>
      </c>
      <c r="AC42" s="131">
        <v>50561</v>
      </c>
      <c r="AD42" s="132">
        <v>50561</v>
      </c>
      <c r="AE42" s="130">
        <v>50561</v>
      </c>
      <c r="AF42" s="131">
        <v>50561</v>
      </c>
      <c r="AG42" s="131">
        <v>413261</v>
      </c>
      <c r="AH42" s="132">
        <v>413261</v>
      </c>
      <c r="AI42" s="130">
        <v>413261</v>
      </c>
      <c r="AJ42" s="131">
        <v>413261</v>
      </c>
      <c r="AK42" s="131">
        <v>413261</v>
      </c>
      <c r="AL42" s="132">
        <v>413261</v>
      </c>
      <c r="AM42" s="132">
        <v>413261</v>
      </c>
      <c r="AN42" s="132">
        <v>413261</v>
      </c>
      <c r="AO42" s="132">
        <v>813303</v>
      </c>
      <c r="AP42" s="132">
        <v>813303.27399999998</v>
      </c>
    </row>
    <row r="43" spans="1:43" ht="12.75" customHeight="1" x14ac:dyDescent="0.3">
      <c r="A43" s="123" t="s">
        <v>295</v>
      </c>
      <c r="B43" s="124" t="s">
        <v>296</v>
      </c>
      <c r="C43" s="125">
        <v>0</v>
      </c>
      <c r="D43" s="126">
        <v>0</v>
      </c>
      <c r="E43" s="126">
        <v>0</v>
      </c>
      <c r="F43" s="127">
        <v>0</v>
      </c>
      <c r="G43" s="126">
        <v>0</v>
      </c>
      <c r="H43" s="126">
        <v>0</v>
      </c>
      <c r="I43" s="126">
        <v>0</v>
      </c>
      <c r="J43" s="127">
        <v>0</v>
      </c>
      <c r="K43" s="125">
        <v>0</v>
      </c>
      <c r="L43" s="126">
        <v>-3025</v>
      </c>
      <c r="M43" s="126">
        <v>-3397</v>
      </c>
      <c r="N43" s="127">
        <v>-3396.6509999999998</v>
      </c>
      <c r="O43" s="126">
        <v>-3664.0990000000002</v>
      </c>
      <c r="P43" s="126">
        <v>-3719.933</v>
      </c>
      <c r="Q43" s="126">
        <v>-3719.933</v>
      </c>
      <c r="R43" s="127">
        <v>-4235</v>
      </c>
      <c r="S43" s="125">
        <v>-4619</v>
      </c>
      <c r="T43" s="126">
        <v>-4867</v>
      </c>
      <c r="U43" s="126">
        <v>-4867</v>
      </c>
      <c r="V43" s="127">
        <v>-4941</v>
      </c>
      <c r="W43" s="126">
        <v>-4941</v>
      </c>
      <c r="X43" s="126">
        <v>-4772</v>
      </c>
      <c r="Y43" s="126">
        <v>-4772</v>
      </c>
      <c r="Z43" s="127">
        <v>-4772</v>
      </c>
      <c r="AA43" s="125">
        <v>-4772</v>
      </c>
      <c r="AB43" s="126">
        <v>-2220</v>
      </c>
      <c r="AC43" s="126">
        <v>-2220</v>
      </c>
      <c r="AD43" s="127">
        <v>-2220</v>
      </c>
      <c r="AE43" s="125">
        <v>-2220</v>
      </c>
      <c r="AF43" s="126">
        <v>0</v>
      </c>
      <c r="AG43" s="126" t="s">
        <v>118</v>
      </c>
      <c r="AH43" s="127">
        <v>0</v>
      </c>
      <c r="AI43" s="125">
        <v>-8355</v>
      </c>
      <c r="AJ43" s="126">
        <v>-1689</v>
      </c>
      <c r="AK43" s="126">
        <v>-1689</v>
      </c>
      <c r="AL43" s="127">
        <v>-1689</v>
      </c>
      <c r="AM43" s="127">
        <v>-37626</v>
      </c>
      <c r="AN43" s="127">
        <v>-1288</v>
      </c>
      <c r="AO43" s="127">
        <v>-23168</v>
      </c>
      <c r="AP43" s="127">
        <v>-40896</v>
      </c>
      <c r="AQ43" s="229"/>
    </row>
    <row r="44" spans="1:43" ht="12.75" customHeight="1" x14ac:dyDescent="0.3">
      <c r="A44" s="128" t="s">
        <v>297</v>
      </c>
      <c r="B44" s="129" t="s">
        <v>298</v>
      </c>
      <c r="C44" s="130" t="s">
        <v>118</v>
      </c>
      <c r="D44" s="131" t="s">
        <v>118</v>
      </c>
      <c r="E44" s="131" t="s">
        <v>118</v>
      </c>
      <c r="F44" s="132" t="s">
        <v>118</v>
      </c>
      <c r="G44" s="131">
        <v>-1952</v>
      </c>
      <c r="H44" s="131">
        <v>-1952</v>
      </c>
      <c r="I44" s="131">
        <v>-1952</v>
      </c>
      <c r="J44" s="132">
        <v>-1953</v>
      </c>
      <c r="K44" s="130">
        <v>-1952</v>
      </c>
      <c r="L44" s="131">
        <v>-1953</v>
      </c>
      <c r="M44" s="131">
        <v>0</v>
      </c>
      <c r="N44" s="132">
        <v>0</v>
      </c>
      <c r="O44" s="131">
        <v>0</v>
      </c>
      <c r="P44" s="131">
        <v>0</v>
      </c>
      <c r="Q44" s="131">
        <v>0</v>
      </c>
      <c r="R44" s="132">
        <v>0</v>
      </c>
      <c r="S44" s="130">
        <v>0</v>
      </c>
      <c r="T44" s="131">
        <v>0</v>
      </c>
      <c r="U44" s="131">
        <v>0</v>
      </c>
      <c r="V44" s="132">
        <v>0</v>
      </c>
      <c r="W44" s="131">
        <v>0</v>
      </c>
      <c r="X44" s="131">
        <v>0</v>
      </c>
      <c r="Y44" s="131">
        <v>0</v>
      </c>
      <c r="Z44" s="132">
        <v>0</v>
      </c>
      <c r="AA44" s="130">
        <v>0</v>
      </c>
      <c r="AB44" s="131">
        <v>0</v>
      </c>
      <c r="AC44" s="131">
        <v>0</v>
      </c>
      <c r="AD44" s="132">
        <v>0</v>
      </c>
      <c r="AE44" s="130">
        <v>0</v>
      </c>
      <c r="AF44" s="131">
        <v>0</v>
      </c>
      <c r="AG44" s="131">
        <v>-24110</v>
      </c>
      <c r="AH44" s="132">
        <v>-23789</v>
      </c>
      <c r="AI44" s="130">
        <v>-23789</v>
      </c>
      <c r="AJ44" s="131">
        <v>-23931</v>
      </c>
      <c r="AK44" s="131">
        <v>-23915</v>
      </c>
      <c r="AL44" s="132">
        <v>-23915</v>
      </c>
      <c r="AM44" s="132">
        <v>-23915</v>
      </c>
      <c r="AN44" s="132">
        <v>-23915</v>
      </c>
      <c r="AO44" s="132">
        <v>-49336</v>
      </c>
      <c r="AP44" s="132">
        <v>-48890</v>
      </c>
      <c r="AQ44" s="229"/>
    </row>
    <row r="45" spans="1:43" ht="12.75" customHeight="1" x14ac:dyDescent="0.3">
      <c r="A45" s="123" t="s">
        <v>299</v>
      </c>
      <c r="B45" s="124" t="s">
        <v>300</v>
      </c>
      <c r="C45" s="125">
        <v>1534</v>
      </c>
      <c r="D45" s="126">
        <v>1527</v>
      </c>
      <c r="E45" s="126">
        <v>1528</v>
      </c>
      <c r="F45" s="127">
        <v>1528</v>
      </c>
      <c r="G45" s="126">
        <v>758</v>
      </c>
      <c r="H45" s="126">
        <v>763</v>
      </c>
      <c r="I45" s="126">
        <v>763</v>
      </c>
      <c r="J45" s="127">
        <v>763</v>
      </c>
      <c r="K45" s="125">
        <v>763</v>
      </c>
      <c r="L45" s="126">
        <v>763</v>
      </c>
      <c r="M45" s="126">
        <v>763</v>
      </c>
      <c r="N45" s="127">
        <v>763.39400000000001</v>
      </c>
      <c r="O45" s="126">
        <v>763.39400000000001</v>
      </c>
      <c r="P45" s="126">
        <v>763.39400000000001</v>
      </c>
      <c r="Q45" s="126">
        <v>763.39400000000001</v>
      </c>
      <c r="R45" s="127">
        <v>763</v>
      </c>
      <c r="S45" s="125">
        <v>763</v>
      </c>
      <c r="T45" s="126">
        <v>723</v>
      </c>
      <c r="U45" s="126">
        <v>683</v>
      </c>
      <c r="V45" s="127">
        <v>654</v>
      </c>
      <c r="W45" s="126">
        <v>618</v>
      </c>
      <c r="X45" s="126">
        <v>552</v>
      </c>
      <c r="Y45" s="126">
        <v>508</v>
      </c>
      <c r="Z45" s="127">
        <v>464</v>
      </c>
      <c r="AA45" s="125">
        <v>422</v>
      </c>
      <c r="AB45" s="126">
        <v>5776</v>
      </c>
      <c r="AC45" s="126">
        <v>5677</v>
      </c>
      <c r="AD45" s="127">
        <v>5577</v>
      </c>
      <c r="AE45" s="125">
        <v>5480</v>
      </c>
      <c r="AF45" s="126">
        <v>12578</v>
      </c>
      <c r="AG45" s="126">
        <v>13065</v>
      </c>
      <c r="AH45" s="127">
        <v>13186</v>
      </c>
      <c r="AI45" s="125">
        <v>12892</v>
      </c>
      <c r="AJ45" s="126">
        <v>15105</v>
      </c>
      <c r="AK45" s="126">
        <v>15222</v>
      </c>
      <c r="AL45" s="127">
        <v>15497</v>
      </c>
      <c r="AM45" s="127">
        <v>15511</v>
      </c>
      <c r="AN45" s="127">
        <v>17309</v>
      </c>
      <c r="AO45" s="127">
        <v>17125</v>
      </c>
      <c r="AP45" s="127">
        <v>12227</v>
      </c>
    </row>
    <row r="46" spans="1:43" ht="12.75" customHeight="1" x14ac:dyDescent="0.3">
      <c r="A46" s="128" t="s">
        <v>301</v>
      </c>
      <c r="B46" s="129" t="s">
        <v>302</v>
      </c>
      <c r="C46" s="130">
        <v>-4657</v>
      </c>
      <c r="D46" s="131">
        <v>-2990</v>
      </c>
      <c r="E46" s="131">
        <v>-1174</v>
      </c>
      <c r="F46" s="132">
        <v>-892</v>
      </c>
      <c r="G46" s="131">
        <v>-393</v>
      </c>
      <c r="H46" s="131">
        <v>1346</v>
      </c>
      <c r="I46" s="131">
        <v>2795</v>
      </c>
      <c r="J46" s="132">
        <v>4852</v>
      </c>
      <c r="K46" s="130">
        <v>9122</v>
      </c>
      <c r="L46" s="131">
        <v>10909</v>
      </c>
      <c r="M46" s="131">
        <v>13443</v>
      </c>
      <c r="N46" s="132">
        <v>11972.907999999999</v>
      </c>
      <c r="O46" s="131">
        <v>13844.386</v>
      </c>
      <c r="P46" s="131">
        <v>16664.519</v>
      </c>
      <c r="Q46" s="131">
        <v>17610.599999999999</v>
      </c>
      <c r="R46" s="132">
        <v>18993</v>
      </c>
      <c r="S46" s="130">
        <v>20092</v>
      </c>
      <c r="T46" s="131">
        <v>22504</v>
      </c>
      <c r="U46" s="131">
        <v>23859</v>
      </c>
      <c r="V46" s="132">
        <v>23975</v>
      </c>
      <c r="W46" s="131">
        <v>24592</v>
      </c>
      <c r="X46" s="131">
        <v>25998</v>
      </c>
      <c r="Y46" s="131">
        <v>28551</v>
      </c>
      <c r="Z46" s="132">
        <v>29354</v>
      </c>
      <c r="AA46" s="130">
        <v>27554</v>
      </c>
      <c r="AB46" s="131">
        <v>29563</v>
      </c>
      <c r="AC46" s="131">
        <v>30981</v>
      </c>
      <c r="AD46" s="132">
        <v>31432</v>
      </c>
      <c r="AE46" s="130">
        <v>29089</v>
      </c>
      <c r="AF46" s="131">
        <v>25512</v>
      </c>
      <c r="AG46" s="131">
        <v>28602</v>
      </c>
      <c r="AH46" s="132">
        <v>28803</v>
      </c>
      <c r="AI46" s="130">
        <v>29246</v>
      </c>
      <c r="AJ46" s="131">
        <v>29826</v>
      </c>
      <c r="AK46" s="131">
        <v>30677</v>
      </c>
      <c r="AL46" s="132">
        <v>32374</v>
      </c>
      <c r="AM46" s="132">
        <v>33153</v>
      </c>
      <c r="AN46" s="132">
        <v>37966</v>
      </c>
      <c r="AO46" s="132">
        <v>40931</v>
      </c>
      <c r="AP46" s="132">
        <v>46915</v>
      </c>
    </row>
    <row r="47" spans="1:43" ht="12.75" customHeight="1" x14ac:dyDescent="0.3">
      <c r="A47" s="279" t="s">
        <v>303</v>
      </c>
      <c r="B47" s="280" t="s">
        <v>304</v>
      </c>
      <c r="C47" s="281">
        <v>3901</v>
      </c>
      <c r="D47" s="282">
        <v>3763</v>
      </c>
      <c r="E47" s="282">
        <v>3706</v>
      </c>
      <c r="F47" s="283">
        <v>2979</v>
      </c>
      <c r="G47" s="282">
        <v>2939</v>
      </c>
      <c r="H47" s="282">
        <v>2905</v>
      </c>
      <c r="I47" s="282">
        <v>2876</v>
      </c>
      <c r="J47" s="283">
        <v>2853</v>
      </c>
      <c r="K47" s="281">
        <v>2836</v>
      </c>
      <c r="L47" s="282">
        <v>2826</v>
      </c>
      <c r="M47" s="282">
        <v>0</v>
      </c>
      <c r="N47" s="283">
        <v>0</v>
      </c>
      <c r="O47" s="282">
        <v>0</v>
      </c>
      <c r="P47" s="282">
        <v>0</v>
      </c>
      <c r="Q47" s="282">
        <v>0</v>
      </c>
      <c r="R47" s="283">
        <v>0</v>
      </c>
      <c r="S47" s="281">
        <v>0</v>
      </c>
      <c r="T47" s="282">
        <v>0</v>
      </c>
      <c r="U47" s="282">
        <v>0</v>
      </c>
      <c r="V47" s="283">
        <v>0</v>
      </c>
      <c r="W47" s="282">
        <v>0</v>
      </c>
      <c r="X47" s="282">
        <v>0</v>
      </c>
      <c r="Y47" s="282">
        <v>0</v>
      </c>
      <c r="Z47" s="283">
        <v>0</v>
      </c>
      <c r="AA47" s="281">
        <v>0</v>
      </c>
      <c r="AB47" s="282">
        <v>0</v>
      </c>
      <c r="AC47" s="282">
        <v>0</v>
      </c>
      <c r="AD47" s="283">
        <v>0</v>
      </c>
      <c r="AE47" s="281">
        <v>0</v>
      </c>
      <c r="AF47" s="282">
        <v>0</v>
      </c>
      <c r="AG47" s="282" t="s">
        <v>118</v>
      </c>
      <c r="AH47" s="283">
        <v>0</v>
      </c>
      <c r="AI47" s="281">
        <v>0</v>
      </c>
      <c r="AJ47" s="282">
        <v>0</v>
      </c>
      <c r="AK47" s="282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</row>
    <row r="48" spans="1:43" ht="12.75" customHeight="1" x14ac:dyDescent="0.3">
      <c r="A48" s="304" t="s">
        <v>305</v>
      </c>
      <c r="B48" s="305" t="s">
        <v>306</v>
      </c>
      <c r="C48" s="291">
        <v>11273</v>
      </c>
      <c r="D48" s="292">
        <v>12795</v>
      </c>
      <c r="E48" s="292">
        <v>14555</v>
      </c>
      <c r="F48" s="293">
        <v>14110</v>
      </c>
      <c r="G48" s="292">
        <v>51502</v>
      </c>
      <c r="H48" s="292">
        <v>53212</v>
      </c>
      <c r="I48" s="292">
        <v>55043</v>
      </c>
      <c r="J48" s="293">
        <v>57076</v>
      </c>
      <c r="K48" s="291">
        <v>61330</v>
      </c>
      <c r="L48" s="292">
        <v>60081</v>
      </c>
      <c r="M48" s="292">
        <v>61370</v>
      </c>
      <c r="N48" s="293">
        <v>59900.244999999995</v>
      </c>
      <c r="O48" s="292">
        <v>61504.274999999994</v>
      </c>
      <c r="P48" s="292">
        <v>64268.574000000001</v>
      </c>
      <c r="Q48" s="292">
        <v>65214.654999999999</v>
      </c>
      <c r="R48" s="293">
        <v>66082</v>
      </c>
      <c r="S48" s="291">
        <v>66797</v>
      </c>
      <c r="T48" s="292">
        <v>68921</v>
      </c>
      <c r="U48" s="292">
        <v>70236</v>
      </c>
      <c r="V48" s="293">
        <v>70249</v>
      </c>
      <c r="W48" s="292">
        <v>70830</v>
      </c>
      <c r="X48" s="292">
        <v>72339</v>
      </c>
      <c r="Y48" s="292">
        <v>74848</v>
      </c>
      <c r="Z48" s="293">
        <v>75607</v>
      </c>
      <c r="AA48" s="291">
        <v>73765</v>
      </c>
      <c r="AB48" s="292">
        <v>83680</v>
      </c>
      <c r="AC48" s="292">
        <v>84999</v>
      </c>
      <c r="AD48" s="293">
        <f>SUM(AD42:AD46)</f>
        <v>85350</v>
      </c>
      <c r="AE48" s="291">
        <v>82910</v>
      </c>
      <c r="AF48" s="292">
        <v>88651</v>
      </c>
      <c r="AG48" s="292">
        <v>430818</v>
      </c>
      <c r="AH48" s="293">
        <v>431461</v>
      </c>
      <c r="AI48" s="291">
        <v>423255</v>
      </c>
      <c r="AJ48" s="292">
        <v>432572</v>
      </c>
      <c r="AK48" s="292">
        <v>433556</v>
      </c>
      <c r="AL48" s="293">
        <v>435528</v>
      </c>
      <c r="AM48" s="293">
        <v>400384</v>
      </c>
      <c r="AN48" s="293">
        <v>443333</v>
      </c>
      <c r="AO48" s="293">
        <v>798855</v>
      </c>
      <c r="AP48" s="293">
        <v>782659.27399999998</v>
      </c>
    </row>
    <row r="49" spans="1:43" ht="12.75" customHeight="1" thickBot="1" x14ac:dyDescent="0.35">
      <c r="A49" s="299" t="s">
        <v>307</v>
      </c>
      <c r="B49" s="300" t="s">
        <v>308</v>
      </c>
      <c r="C49" s="301">
        <v>484</v>
      </c>
      <c r="D49" s="302">
        <v>458</v>
      </c>
      <c r="E49" s="302">
        <v>491</v>
      </c>
      <c r="F49" s="303">
        <v>378</v>
      </c>
      <c r="G49" s="302">
        <v>306</v>
      </c>
      <c r="H49" s="302">
        <v>3</v>
      </c>
      <c r="I49" s="302">
        <v>2</v>
      </c>
      <c r="J49" s="303">
        <v>0</v>
      </c>
      <c r="K49" s="301">
        <v>0</v>
      </c>
      <c r="L49" s="302">
        <v>0</v>
      </c>
      <c r="M49" s="302">
        <v>0</v>
      </c>
      <c r="N49" s="303">
        <v>0</v>
      </c>
      <c r="O49" s="302">
        <v>0</v>
      </c>
      <c r="P49" s="302">
        <v>0</v>
      </c>
      <c r="Q49" s="302">
        <v>0</v>
      </c>
      <c r="R49" s="303">
        <v>0</v>
      </c>
      <c r="S49" s="301">
        <v>0</v>
      </c>
      <c r="T49" s="302">
        <v>0</v>
      </c>
      <c r="U49" s="302">
        <v>0</v>
      </c>
      <c r="V49" s="303">
        <v>0</v>
      </c>
      <c r="W49" s="302">
        <v>0</v>
      </c>
      <c r="X49" s="302">
        <v>0</v>
      </c>
      <c r="Y49" s="302">
        <v>0</v>
      </c>
      <c r="Z49" s="303">
        <v>0</v>
      </c>
      <c r="AA49" s="301">
        <v>0</v>
      </c>
      <c r="AB49" s="302">
        <v>0</v>
      </c>
      <c r="AC49" s="302">
        <v>63</v>
      </c>
      <c r="AD49" s="303">
        <v>66</v>
      </c>
      <c r="AE49" s="301">
        <v>5</v>
      </c>
      <c r="AF49" s="302">
        <v>7</v>
      </c>
      <c r="AG49" s="302">
        <v>119</v>
      </c>
      <c r="AH49" s="303">
        <v>142</v>
      </c>
      <c r="AI49" s="301">
        <v>113</v>
      </c>
      <c r="AJ49" s="302">
        <v>94</v>
      </c>
      <c r="AK49" s="302">
        <v>0</v>
      </c>
      <c r="AL49" s="303">
        <v>0</v>
      </c>
      <c r="AM49" s="303"/>
      <c r="AN49" s="303">
        <v>1519</v>
      </c>
      <c r="AO49" s="303">
        <v>2274</v>
      </c>
      <c r="AP49" s="303">
        <v>2797</v>
      </c>
    </row>
    <row r="50" spans="1:43" ht="15.75" customHeight="1" thickTop="1" x14ac:dyDescent="0.3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1"/>
      <c r="AJ50" s="141"/>
      <c r="AK50" s="141"/>
      <c r="AL50" s="142"/>
      <c r="AM50" s="142"/>
      <c r="AN50" s="142"/>
      <c r="AO50" s="142"/>
      <c r="AP50" s="142"/>
    </row>
    <row r="51" spans="1:43" ht="15.75" customHeight="1" x14ac:dyDescent="0.4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4"/>
      <c r="X51" s="144"/>
      <c r="Y51" s="144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5"/>
      <c r="AM51" s="145"/>
      <c r="AN51" s="145"/>
      <c r="AO51" s="145"/>
      <c r="AP51" s="145"/>
    </row>
    <row r="52" spans="1:43" ht="12.75" customHeight="1" x14ac:dyDescent="0.3">
      <c r="A52" s="146" t="s">
        <v>309</v>
      </c>
      <c r="B52" s="147" t="s">
        <v>310</v>
      </c>
      <c r="C52" s="148">
        <f t="shared" ref="C52:AJ52" si="0">C53+C54</f>
        <v>4081</v>
      </c>
      <c r="D52" s="149">
        <f t="shared" si="0"/>
        <v>8361</v>
      </c>
      <c r="E52" s="149">
        <f t="shared" si="0"/>
        <v>8830</v>
      </c>
      <c r="F52" s="150">
        <f t="shared" si="0"/>
        <v>12466</v>
      </c>
      <c r="G52" s="149">
        <f t="shared" si="0"/>
        <v>7969</v>
      </c>
      <c r="H52" s="149">
        <f t="shared" si="0"/>
        <v>12826</v>
      </c>
      <c r="I52" s="149">
        <f t="shared" si="0"/>
        <v>13230</v>
      </c>
      <c r="J52" s="150">
        <f t="shared" si="0"/>
        <v>12444</v>
      </c>
      <c r="K52" s="148">
        <f t="shared" si="0"/>
        <v>11584</v>
      </c>
      <c r="L52" s="149">
        <f t="shared" si="0"/>
        <v>10516</v>
      </c>
      <c r="M52" s="149">
        <f t="shared" si="0"/>
        <v>9803</v>
      </c>
      <c r="N52" s="150">
        <f t="shared" si="0"/>
        <v>9140.1710000000003</v>
      </c>
      <c r="O52" s="149">
        <f t="shared" si="0"/>
        <v>13784.796999999999</v>
      </c>
      <c r="P52" s="149">
        <f t="shared" si="0"/>
        <v>13726.523000000001</v>
      </c>
      <c r="Q52" s="149">
        <f t="shared" si="0"/>
        <v>19936.728000000003</v>
      </c>
      <c r="R52" s="150">
        <f t="shared" si="0"/>
        <v>19833</v>
      </c>
      <c r="S52" s="148">
        <f t="shared" si="0"/>
        <v>18820</v>
      </c>
      <c r="T52" s="149">
        <f t="shared" si="0"/>
        <v>16906</v>
      </c>
      <c r="U52" s="149">
        <f t="shared" si="0"/>
        <v>19955</v>
      </c>
      <c r="V52" s="150">
        <f t="shared" si="0"/>
        <v>41984</v>
      </c>
      <c r="W52" s="151">
        <f t="shared" si="0"/>
        <v>39396</v>
      </c>
      <c r="X52" s="151">
        <f t="shared" si="0"/>
        <v>40265</v>
      </c>
      <c r="Y52" s="151">
        <f t="shared" si="0"/>
        <v>38290</v>
      </c>
      <c r="Z52" s="150">
        <f t="shared" si="0"/>
        <v>39939</v>
      </c>
      <c r="AA52" s="148">
        <f t="shared" si="0"/>
        <v>39195</v>
      </c>
      <c r="AB52" s="149">
        <f t="shared" si="0"/>
        <v>36994</v>
      </c>
      <c r="AC52" s="149">
        <f t="shared" si="0"/>
        <v>34726</v>
      </c>
      <c r="AD52" s="150">
        <f t="shared" si="0"/>
        <v>32932</v>
      </c>
      <c r="AE52" s="148">
        <f t="shared" si="0"/>
        <v>69857</v>
      </c>
      <c r="AF52" s="149">
        <f t="shared" si="0"/>
        <v>103933</v>
      </c>
      <c r="AG52" s="149">
        <f t="shared" si="0"/>
        <v>99859</v>
      </c>
      <c r="AH52" s="150">
        <f t="shared" si="0"/>
        <v>100934</v>
      </c>
      <c r="AI52" s="148">
        <f t="shared" si="0"/>
        <v>94872</v>
      </c>
      <c r="AJ52" s="149">
        <f t="shared" si="0"/>
        <v>76144</v>
      </c>
      <c r="AK52" s="149">
        <v>71550</v>
      </c>
      <c r="AL52" s="150">
        <f>AL53+AL54</f>
        <v>83406</v>
      </c>
      <c r="AM52" s="150">
        <v>127302</v>
      </c>
      <c r="AN52" s="150">
        <v>129174</v>
      </c>
      <c r="AO52" s="150">
        <f>SUM(AO53:AO54)</f>
        <v>272664</v>
      </c>
      <c r="AP52" s="150">
        <v>267457.16099999996</v>
      </c>
      <c r="AQ52" s="263"/>
    </row>
    <row r="53" spans="1:43" ht="12.75" customHeight="1" x14ac:dyDescent="0.3">
      <c r="A53" s="123" t="s">
        <v>311</v>
      </c>
      <c r="B53" s="124" t="s">
        <v>269</v>
      </c>
      <c r="C53" s="152">
        <f t="shared" ref="C53:AJ53" si="1">C24+C35</f>
        <v>4081</v>
      </c>
      <c r="D53" s="153">
        <f t="shared" si="1"/>
        <v>5073</v>
      </c>
      <c r="E53" s="153">
        <f t="shared" si="1"/>
        <v>5831</v>
      </c>
      <c r="F53" s="154">
        <f t="shared" si="1"/>
        <v>9624</v>
      </c>
      <c r="G53" s="153">
        <f t="shared" si="1"/>
        <v>5287</v>
      </c>
      <c r="H53" s="153">
        <f t="shared" si="1"/>
        <v>4920</v>
      </c>
      <c r="I53" s="153">
        <f t="shared" si="1"/>
        <v>5804</v>
      </c>
      <c r="J53" s="154">
        <f t="shared" si="1"/>
        <v>5487</v>
      </c>
      <c r="K53" s="152">
        <f t="shared" si="1"/>
        <v>5098</v>
      </c>
      <c r="L53" s="153">
        <f t="shared" si="1"/>
        <v>4506</v>
      </c>
      <c r="M53" s="153">
        <f t="shared" si="1"/>
        <v>4253</v>
      </c>
      <c r="N53" s="154">
        <f t="shared" si="1"/>
        <v>3991.0770000000002</v>
      </c>
      <c r="O53" s="153">
        <f t="shared" si="1"/>
        <v>7719.96</v>
      </c>
      <c r="P53" s="153">
        <f t="shared" si="1"/>
        <v>7440.1280000000006</v>
      </c>
      <c r="Q53" s="153">
        <f t="shared" si="1"/>
        <v>14151.94</v>
      </c>
      <c r="R53" s="154">
        <f t="shared" si="1"/>
        <v>13856</v>
      </c>
      <c r="S53" s="152">
        <f t="shared" si="1"/>
        <v>13731</v>
      </c>
      <c r="T53" s="153">
        <f t="shared" si="1"/>
        <v>13375</v>
      </c>
      <c r="U53" s="153">
        <f t="shared" si="1"/>
        <v>16946</v>
      </c>
      <c r="V53" s="154">
        <f t="shared" si="1"/>
        <v>19214</v>
      </c>
      <c r="W53" s="155">
        <f t="shared" si="1"/>
        <v>17160</v>
      </c>
      <c r="X53" s="155">
        <f t="shared" si="1"/>
        <v>18569</v>
      </c>
      <c r="Y53" s="155">
        <f t="shared" si="1"/>
        <v>16808</v>
      </c>
      <c r="Z53" s="154">
        <f t="shared" si="1"/>
        <v>21856</v>
      </c>
      <c r="AA53" s="152">
        <f t="shared" si="1"/>
        <v>17237</v>
      </c>
      <c r="AB53" s="153">
        <f t="shared" si="1"/>
        <v>16273</v>
      </c>
      <c r="AC53" s="153">
        <f t="shared" si="1"/>
        <v>15338</v>
      </c>
      <c r="AD53" s="154">
        <f t="shared" si="1"/>
        <v>14609</v>
      </c>
      <c r="AE53" s="152">
        <f t="shared" si="1"/>
        <v>47292</v>
      </c>
      <c r="AF53" s="153">
        <f t="shared" si="1"/>
        <v>64301</v>
      </c>
      <c r="AG53" s="153">
        <f t="shared" si="1"/>
        <v>61800</v>
      </c>
      <c r="AH53" s="154">
        <f t="shared" si="1"/>
        <v>60733</v>
      </c>
      <c r="AI53" s="152">
        <f t="shared" si="1"/>
        <v>58766</v>
      </c>
      <c r="AJ53" s="153">
        <f t="shared" si="1"/>
        <v>45886</v>
      </c>
      <c r="AK53" s="153">
        <v>42754</v>
      </c>
      <c r="AL53" s="154">
        <v>39645</v>
      </c>
      <c r="AM53" s="154">
        <v>36522</v>
      </c>
      <c r="AN53" s="154">
        <v>33399</v>
      </c>
      <c r="AO53" s="127">
        <f>SUM(AO24,AO35)</f>
        <v>176218</v>
      </c>
      <c r="AP53" s="127">
        <v>173639</v>
      </c>
    </row>
    <row r="54" spans="1:43" ht="12.75" customHeight="1" x14ac:dyDescent="0.3">
      <c r="A54" s="128" t="s">
        <v>312</v>
      </c>
      <c r="B54" s="129" t="s">
        <v>283</v>
      </c>
      <c r="C54" s="156">
        <f t="shared" ref="C54:AJ54" si="2">C31+C39</f>
        <v>0</v>
      </c>
      <c r="D54" s="157">
        <f t="shared" si="2"/>
        <v>3288</v>
      </c>
      <c r="E54" s="157">
        <f t="shared" si="2"/>
        <v>2999</v>
      </c>
      <c r="F54" s="158">
        <f t="shared" si="2"/>
        <v>2842</v>
      </c>
      <c r="G54" s="157">
        <f t="shared" si="2"/>
        <v>2682</v>
      </c>
      <c r="H54" s="157">
        <f t="shared" si="2"/>
        <v>7906</v>
      </c>
      <c r="I54" s="157">
        <f t="shared" si="2"/>
        <v>7426</v>
      </c>
      <c r="J54" s="158">
        <f t="shared" si="2"/>
        <v>6957</v>
      </c>
      <c r="K54" s="156">
        <f t="shared" si="2"/>
        <v>6486</v>
      </c>
      <c r="L54" s="157">
        <f t="shared" si="2"/>
        <v>6010</v>
      </c>
      <c r="M54" s="157">
        <f t="shared" si="2"/>
        <v>5550</v>
      </c>
      <c r="N54" s="158">
        <f t="shared" si="2"/>
        <v>5149.0940000000001</v>
      </c>
      <c r="O54" s="157">
        <f t="shared" si="2"/>
        <v>6064.8369999999995</v>
      </c>
      <c r="P54" s="157">
        <f t="shared" si="2"/>
        <v>6286.3950000000004</v>
      </c>
      <c r="Q54" s="157">
        <f t="shared" si="2"/>
        <v>5784.7880000000005</v>
      </c>
      <c r="R54" s="158">
        <f t="shared" si="2"/>
        <v>5977</v>
      </c>
      <c r="S54" s="156">
        <f t="shared" si="2"/>
        <v>5089</v>
      </c>
      <c r="T54" s="157">
        <f t="shared" si="2"/>
        <v>3531</v>
      </c>
      <c r="U54" s="157">
        <f t="shared" si="2"/>
        <v>3009</v>
      </c>
      <c r="V54" s="158">
        <f t="shared" si="2"/>
        <v>22770</v>
      </c>
      <c r="W54" s="159">
        <f t="shared" si="2"/>
        <v>22236</v>
      </c>
      <c r="X54" s="159">
        <f t="shared" si="2"/>
        <v>21696</v>
      </c>
      <c r="Y54" s="159">
        <f t="shared" si="2"/>
        <v>21482</v>
      </c>
      <c r="Z54" s="158">
        <f t="shared" si="2"/>
        <v>18083</v>
      </c>
      <c r="AA54" s="156">
        <f t="shared" si="2"/>
        <v>21958</v>
      </c>
      <c r="AB54" s="157">
        <f t="shared" si="2"/>
        <v>20721</v>
      </c>
      <c r="AC54" s="157">
        <f t="shared" si="2"/>
        <v>19388</v>
      </c>
      <c r="AD54" s="158">
        <f t="shared" si="2"/>
        <v>18323</v>
      </c>
      <c r="AE54" s="156">
        <f t="shared" si="2"/>
        <v>22565</v>
      </c>
      <c r="AF54" s="157">
        <f t="shared" si="2"/>
        <v>39632</v>
      </c>
      <c r="AG54" s="157">
        <f t="shared" si="2"/>
        <v>38059</v>
      </c>
      <c r="AH54" s="158">
        <f t="shared" si="2"/>
        <v>40201</v>
      </c>
      <c r="AI54" s="156">
        <f t="shared" si="2"/>
        <v>36106</v>
      </c>
      <c r="AJ54" s="157">
        <f t="shared" si="2"/>
        <v>30258</v>
      </c>
      <c r="AK54" s="157">
        <v>28796</v>
      </c>
      <c r="AL54" s="158">
        <v>43761</v>
      </c>
      <c r="AM54" s="158">
        <v>90780</v>
      </c>
      <c r="AN54" s="158">
        <v>95775</v>
      </c>
      <c r="AO54" s="158">
        <f>SUM(AO31,AO39)</f>
        <v>96446</v>
      </c>
      <c r="AP54" s="158">
        <v>93818.160999999993</v>
      </c>
    </row>
    <row r="55" spans="1:43" ht="12.75" customHeight="1" x14ac:dyDescent="0.3">
      <c r="A55" s="160" t="s">
        <v>313</v>
      </c>
      <c r="B55" s="161" t="s">
        <v>314</v>
      </c>
      <c r="C55" s="162">
        <f>C52-C5</f>
        <v>3238</v>
      </c>
      <c r="D55" s="163">
        <f>D52-D5</f>
        <v>5493</v>
      </c>
      <c r="E55" s="163">
        <f>E52-E5</f>
        <v>3067</v>
      </c>
      <c r="F55" s="164">
        <f>F52-F5</f>
        <v>-1686</v>
      </c>
      <c r="G55" s="163">
        <f>G52-G5</f>
        <v>-38587</v>
      </c>
      <c r="H55" s="163">
        <f>H52-H5</f>
        <v>-24619</v>
      </c>
      <c r="I55" s="163">
        <f>I52-I5</f>
        <v>-25655</v>
      </c>
      <c r="J55" s="164">
        <f>J52-J5</f>
        <v>-29702</v>
      </c>
      <c r="K55" s="162">
        <f>K52-K5</f>
        <v>-28040</v>
      </c>
      <c r="L55" s="163">
        <f>L52-L5</f>
        <v>-27892</v>
      </c>
      <c r="M55" s="163">
        <f>M52-M5</f>
        <v>-31061</v>
      </c>
      <c r="N55" s="164">
        <f>N52-N5</f>
        <v>-34965.235000000001</v>
      </c>
      <c r="O55" s="163">
        <f>O52-O5</f>
        <v>-32655.061000000002</v>
      </c>
      <c r="P55" s="163">
        <f>P52-P5</f>
        <v>-25514.955999999998</v>
      </c>
      <c r="Q55" s="163">
        <f>Q52-Q5</f>
        <v>-30161.396999999997</v>
      </c>
      <c r="R55" s="164">
        <f>R52-R5</f>
        <v>-28039</v>
      </c>
      <c r="S55" s="162">
        <f>S52-S5</f>
        <v>-31416</v>
      </c>
      <c r="T55" s="163">
        <f>T52-T5</f>
        <v>-35990</v>
      </c>
      <c r="U55" s="163">
        <f>U52-U5</f>
        <v>-39616</v>
      </c>
      <c r="V55" s="164">
        <f>V52-V5</f>
        <v>15579</v>
      </c>
      <c r="W55" s="165">
        <f>W52-W5</f>
        <v>15734</v>
      </c>
      <c r="X55" s="165">
        <f>X52-X5</f>
        <v>19323</v>
      </c>
      <c r="Y55" s="165">
        <f>Y52-Y5</f>
        <v>17711</v>
      </c>
      <c r="Z55" s="164">
        <f>Z52-Z5</f>
        <v>9938</v>
      </c>
      <c r="AA55" s="162">
        <f>AA52-AA5</f>
        <v>16326</v>
      </c>
      <c r="AB55" s="163">
        <f>AB52-AB5</f>
        <v>12278</v>
      </c>
      <c r="AC55" s="163">
        <f>AC52-AC5</f>
        <v>9332</v>
      </c>
      <c r="AD55" s="164">
        <f>AD52-AD5</f>
        <v>6895</v>
      </c>
      <c r="AE55" s="162">
        <f>AE52-AE5</f>
        <v>45258</v>
      </c>
      <c r="AF55" s="166">
        <f>AF52-AF5</f>
        <v>78644</v>
      </c>
      <c r="AG55" s="166">
        <f>AG52-AG5</f>
        <v>-268431</v>
      </c>
      <c r="AH55" s="164">
        <f>AH52-AH5</f>
        <v>-264051</v>
      </c>
      <c r="AI55" s="167">
        <f>AI52-AI5</f>
        <v>-246045</v>
      </c>
      <c r="AJ55" s="166">
        <f>AJ52-AJ5</f>
        <v>-260149</v>
      </c>
      <c r="AK55" s="166">
        <v>-268178</v>
      </c>
      <c r="AL55" s="164">
        <f>AL52-AL5</f>
        <v>-237657</v>
      </c>
      <c r="AM55" s="164">
        <f>AM52-AM5</f>
        <v>-106724</v>
      </c>
      <c r="AN55" s="164">
        <f>AN52-AN5</f>
        <v>-24975</v>
      </c>
      <c r="AO55" s="164">
        <f>AO52-AO5</f>
        <v>-346968</v>
      </c>
      <c r="AP55" s="164">
        <v>-243265.16099999999</v>
      </c>
      <c r="AQ55" s="263"/>
    </row>
    <row r="56" spans="1:43" ht="12.75" customHeight="1" thickBot="1" x14ac:dyDescent="0.35">
      <c r="A56" s="168" t="s">
        <v>315</v>
      </c>
      <c r="B56" s="169" t="s">
        <v>316</v>
      </c>
      <c r="C56" s="170"/>
      <c r="D56" s="171"/>
      <c r="E56" s="171"/>
      <c r="F56" s="172" t="str">
        <f>IF(F55/SUM('SQIA3 (DRE-IncomeStat)'!C69:F69)&lt;0,"NA",F55/SUM('SQIA3 (DRE-IncomeStat)'!C69:F69))</f>
        <v>NA</v>
      </c>
      <c r="G56" s="171" t="str">
        <f>IF(G55/SUM('SQIA3 (DRE-IncomeStat)'!D69:G69)&lt;0,"NA",G55/SUM('SQIA3 (DRE-IncomeStat)'!D69:G69))</f>
        <v>NA</v>
      </c>
      <c r="H56" s="171" t="str">
        <f>IF(H55/SUM('SQIA3 (DRE-IncomeStat)'!E69:H69)&lt;0,"NA",H55/SUM('SQIA3 (DRE-IncomeStat)'!E69:H69))</f>
        <v>NA</v>
      </c>
      <c r="I56" s="171" t="str">
        <f>IF(I55/SUM('SQIA3 (DRE-IncomeStat)'!F69:I69)&lt;0,"NA",I55/SUM('SQIA3 (DRE-IncomeStat)'!F69:I69))</f>
        <v>NA</v>
      </c>
      <c r="J56" s="172" t="str">
        <f>IF(J55/SUM('SQIA3 (DRE-IncomeStat)'!G69:J69)&lt;0,"NA",J55/SUM('SQIA3 (DRE-IncomeStat)'!G69:J69))</f>
        <v>NA</v>
      </c>
      <c r="K56" s="170" t="str">
        <f>IF(K55/SUM('SQIA3 (DRE-IncomeStat)'!H69:K69)&lt;0,"NA",K55/SUM('SQIA3 (DRE-IncomeStat)'!H69:K69))</f>
        <v>NA</v>
      </c>
      <c r="L56" s="171" t="str">
        <f>IF(L55/SUM('SQIA3 (DRE-IncomeStat)'!I69:L69)&lt;0,"NA",L55/SUM('SQIA3 (DRE-IncomeStat)'!I69:L69))</f>
        <v>NA</v>
      </c>
      <c r="M56" s="171" t="str">
        <f>IF(M55/SUM('SQIA3 (DRE-IncomeStat)'!J69:M69)&lt;0,"NA",M55/SUM('SQIA3 (DRE-IncomeStat)'!J69:M69))</f>
        <v>NA</v>
      </c>
      <c r="N56" s="172" t="str">
        <f>IF(N55/SUM('SQIA3 (DRE-IncomeStat)'!K69:N69)&lt;0,"NA",N55/SUM('SQIA3 (DRE-IncomeStat)'!K69:N69))</f>
        <v>NA</v>
      </c>
      <c r="O56" s="171" t="str">
        <f>IF(O55/SUM('SQIA3 (DRE-IncomeStat)'!L69:O69)&lt;0,"NA",O55/SUM('SQIA3 (DRE-IncomeStat)'!L69:O69))</f>
        <v>NA</v>
      </c>
      <c r="P56" s="171" t="str">
        <f>IF(P55/SUM('SQIA3 (DRE-IncomeStat)'!M69:P69)&lt;0,"NA",P55/SUM('SQIA3 (DRE-IncomeStat)'!M69:P69))</f>
        <v>NA</v>
      </c>
      <c r="Q56" s="171" t="str">
        <f>IF(Q55/SUM('SQIA3 (DRE-IncomeStat)'!N69:Q69)&lt;0,"NA",Q55/SUM('SQIA3 (DRE-IncomeStat)'!N69:Q69))</f>
        <v>NA</v>
      </c>
      <c r="R56" s="172" t="str">
        <f>IF(R55/SUM('SQIA3 (DRE-IncomeStat)'!O69:R69)&lt;0,"NA",R55/SUM('SQIA3 (DRE-IncomeStat)'!O69:R69))</f>
        <v>NA</v>
      </c>
      <c r="S56" s="170" t="str">
        <f>IF(S55/SUM('SQIA3 (DRE-IncomeStat)'!P69:S69)&lt;0,"NA",S55/SUM('SQIA3 (DRE-IncomeStat)'!P69:S69))</f>
        <v>NA</v>
      </c>
      <c r="T56" s="171" t="str">
        <f>IF(T55/SUM('SQIA3 (DRE-IncomeStat)'!Q69:T69)&lt;0,"NA",T55/SUM('SQIA3 (DRE-IncomeStat)'!Q69:T69))</f>
        <v>NA</v>
      </c>
      <c r="U56" s="171" t="str">
        <f>IF(U55/SUM('SQIA3 (DRE-IncomeStat)'!R69:U69)&lt;0,"NA",U55/SUM('SQIA3 (DRE-IncomeStat)'!R69:U69))</f>
        <v>NA</v>
      </c>
      <c r="V56" s="172">
        <f>IF(V55/SUM('SQIA3 (DRE-IncomeStat)'!S69:V69)&lt;0,"NA",V55/SUM('SQIA3 (DRE-IncomeStat)'!S69:V69))</f>
        <v>1.5574327701689492</v>
      </c>
      <c r="W56" s="171">
        <f>IF(W55/SUM('SQIA3 (DRE-IncomeStat)'!T69:W69)&lt;0,"NA",W55/SUM('SQIA3 (DRE-IncomeStat)'!T69:W69))</f>
        <v>1.4050723343454188</v>
      </c>
      <c r="X56" s="171">
        <f>IF(X55/SUM('SQIA3 (DRE-IncomeStat)'!U69:X69)&lt;0,"NA",X55/SUM('SQIA3 (DRE-IncomeStat)'!U69:X69))</f>
        <v>1.3504088336012301</v>
      </c>
      <c r="Y56" s="171">
        <f>IF(Y55/SUM('SQIA3 (DRE-IncomeStat)'!V69:Y69)&lt;0,"NA",Y55/SUM('SQIA3 (DRE-IncomeStat)'!V69:Y69))</f>
        <v>0.98388978390089443</v>
      </c>
      <c r="Z56" s="172">
        <f>IF(Z55/SUM('SQIA3 (DRE-IncomeStat)'!W69:Z69)&lt;0,"NA",Z55/SUM('SQIA3 (DRE-IncomeStat)'!W69:Z69))</f>
        <v>0.47148685833570547</v>
      </c>
      <c r="AA56" s="170">
        <f>IF(AA55/SUM('SQIA3 (DRE-IncomeStat)'!X69:AA69)&lt;0,"NA",AA55/SUM('SQIA3 (DRE-IncomeStat)'!X69:AA69))</f>
        <v>0.7423271040785705</v>
      </c>
      <c r="AB56" s="171">
        <f>IF(AB55/SUM('SQIA3 (DRE-IncomeStat)'!Y69:AB69)&lt;0,"NA",AB55/SUM('SQIA3 (DRE-IncomeStat)'!Y69:AB69))</f>
        <v>0.57953365430000947</v>
      </c>
      <c r="AC56" s="171">
        <f>IF(AC55/SUM('SQIA3 (DRE-IncomeStat)'!Z69:AC69)&lt;0,"NA",AC55/SUM('SQIA3 (DRE-IncomeStat)'!Z69:AC69))</f>
        <v>0.46557573338654962</v>
      </c>
      <c r="AD56" s="172">
        <f>IF(AD55/SUM('SQIA3 (DRE-IncomeStat)'!AA69:AD69)&lt;0,"NA",AD55/SUM('SQIA3 (DRE-IncomeStat)'!AA69:AD69))</f>
        <v>0.35862893997711431</v>
      </c>
      <c r="AE56" s="173">
        <f>IF(AE55/SUM('SQIA3 (DRE-IncomeStat)'!AB69:AE69)&lt;0,"NA",AE55/SUM('SQIA3 (DRE-IncomeStat)'!AB69:AE69))</f>
        <v>2.4733850694064925</v>
      </c>
      <c r="AF56" s="174">
        <f>IF(AF55/SUM('SQIA3 (DRE-IncomeStat)'!AC69:AF69)&lt;0,"NA",AF55/SUM('SQIA3 (DRE-IncomeStat)'!AC69:AF69))</f>
        <v>4.2736659058797954</v>
      </c>
      <c r="AG56" s="174" t="str">
        <f>IF(AG55/SUM('SQIA3 (DRE-IncomeStat)'!AD69:AG69)&lt;0,"NA",AG55/SUM('SQIA3 (DRE-IncomeStat)'!AD69:AG69))</f>
        <v>NA</v>
      </c>
      <c r="AH56" s="172" t="str">
        <f>IF(AH55/SUM('SQIA3 (DRE-IncomeStat)'!AE69:AH69)&lt;0,"NA",AH55/SUM('SQIA3 (DRE-IncomeStat)'!AE69:AH69))</f>
        <v>NA</v>
      </c>
      <c r="AI56" s="173" t="str">
        <f>IF(AI55/SUM('SQIA3 (DRE-IncomeStat)'!AF69:AI69)&lt;0,"NA",AI55/SUM('SQIA3 (DRE-IncomeStat)'!AF69:AI69))</f>
        <v>NA</v>
      </c>
      <c r="AJ56" s="174" t="str">
        <f>IF(AJ55/SUM('SQIA3 (DRE-IncomeStat)'!AG69:AJ69)&lt;0,"NA",AJ55/SUM('SQIA3 (DRE-IncomeStat)'!AG69:AJ69))</f>
        <v>NA</v>
      </c>
      <c r="AK56" s="174" t="s">
        <v>317</v>
      </c>
      <c r="AL56" s="175" t="s">
        <v>317</v>
      </c>
      <c r="AM56" s="175" t="s">
        <v>317</v>
      </c>
      <c r="AN56" s="175" t="s">
        <v>317</v>
      </c>
      <c r="AO56" s="175" t="s">
        <v>317</v>
      </c>
      <c r="AP56" s="175" t="s">
        <v>317</v>
      </c>
    </row>
    <row r="57" spans="1:43" ht="15.75" customHeight="1" thickTop="1" x14ac:dyDescent="0.4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4"/>
      <c r="X57" s="144"/>
      <c r="Y57" s="144"/>
      <c r="Z57" s="143"/>
      <c r="AA57" s="143"/>
      <c r="AB57" s="176"/>
      <c r="AC57" s="176"/>
      <c r="AD57" s="176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</row>
    <row r="58" spans="1:43" ht="15.75" customHeight="1" x14ac:dyDescent="0.4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4"/>
      <c r="X58" s="144"/>
      <c r="Y58" s="144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76"/>
      <c r="AO58" s="176"/>
      <c r="AP58" s="176"/>
      <c r="AQ58" s="263"/>
    </row>
    <row r="59" spans="1:43" ht="15.75" customHeight="1" x14ac:dyDescent="0.4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4"/>
      <c r="X59" s="144"/>
      <c r="Y59" s="144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</row>
    <row r="60" spans="1:43" ht="15.75" customHeight="1" x14ac:dyDescent="0.4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4"/>
      <c r="X60" s="144"/>
      <c r="Y60" s="144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</row>
    <row r="61" spans="1:43" ht="15.75" customHeight="1" x14ac:dyDescent="0.4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4"/>
      <c r="X61" s="144"/>
      <c r="Y61" s="144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</row>
    <row r="62" spans="1:43" ht="15.75" customHeight="1" x14ac:dyDescent="0.4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4"/>
      <c r="X62" s="144"/>
      <c r="Y62" s="144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</row>
    <row r="63" spans="1:43" ht="15.75" customHeight="1" x14ac:dyDescent="0.4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4"/>
      <c r="X63" s="144"/>
      <c r="Y63" s="144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</row>
    <row r="64" spans="1:43" ht="15.75" customHeight="1" x14ac:dyDescent="0.4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4"/>
      <c r="X64" s="144"/>
      <c r="Y64" s="144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</row>
    <row r="65" spans="1:42" ht="15.75" customHeight="1" x14ac:dyDescent="0.4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4"/>
      <c r="X65" s="144"/>
      <c r="Y65" s="144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</row>
    <row r="66" spans="1:42" ht="15.75" customHeight="1" x14ac:dyDescent="0.4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4"/>
      <c r="X66" s="144"/>
      <c r="Y66" s="144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</row>
    <row r="67" spans="1:42" ht="15.75" customHeight="1" x14ac:dyDescent="0.4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4"/>
      <c r="X67" s="144"/>
      <c r="Y67" s="144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</row>
    <row r="68" spans="1:42" ht="15.75" customHeight="1" x14ac:dyDescent="0.4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4"/>
      <c r="X68" s="144"/>
      <c r="Y68" s="144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</row>
    <row r="69" spans="1:42" ht="15.75" customHeight="1" x14ac:dyDescent="0.4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4"/>
      <c r="X69" s="144"/>
      <c r="Y69" s="144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0" spans="1:42" ht="15.75" customHeight="1" x14ac:dyDescent="0.4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4"/>
      <c r="X70" s="144"/>
      <c r="Y70" s="144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</row>
    <row r="71" spans="1:42" ht="15.75" customHeight="1" x14ac:dyDescent="0.4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4"/>
      <c r="X71" s="144"/>
      <c r="Y71" s="144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</row>
    <row r="72" spans="1:42" ht="15.75" customHeight="1" x14ac:dyDescent="0.4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4"/>
      <c r="X72" s="144"/>
      <c r="Y72" s="144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</row>
    <row r="73" spans="1:42" ht="15.75" customHeight="1" x14ac:dyDescent="0.4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4"/>
      <c r="X73" s="144"/>
      <c r="Y73" s="144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</row>
    <row r="74" spans="1:42" ht="15.75" customHeight="1" x14ac:dyDescent="0.4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4"/>
      <c r="X74" s="144"/>
      <c r="Y74" s="144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</row>
    <row r="75" spans="1:42" ht="15.75" customHeight="1" x14ac:dyDescent="0.4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4"/>
      <c r="X75" s="144"/>
      <c r="Y75" s="144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</row>
    <row r="76" spans="1:42" ht="15.75" customHeight="1" x14ac:dyDescent="0.4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4"/>
      <c r="X76" s="144"/>
      <c r="Y76" s="144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</row>
    <row r="77" spans="1:42" ht="15.75" customHeight="1" x14ac:dyDescent="0.4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4"/>
      <c r="X77" s="144"/>
      <c r="Y77" s="144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</row>
    <row r="78" spans="1:42" ht="15.75" customHeight="1" x14ac:dyDescent="0.4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4"/>
      <c r="X78" s="144"/>
      <c r="Y78" s="144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</row>
    <row r="79" spans="1:42" ht="15.75" customHeight="1" x14ac:dyDescent="0.4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4"/>
      <c r="X79" s="144"/>
      <c r="Y79" s="144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</row>
    <row r="80" spans="1:42" ht="15.75" customHeight="1" x14ac:dyDescent="0.4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4"/>
      <c r="X80" s="144"/>
      <c r="Y80" s="144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</row>
    <row r="81" spans="1:42" ht="15.75" customHeight="1" x14ac:dyDescent="0.4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4"/>
      <c r="X81" s="144"/>
      <c r="Y81" s="144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</row>
    <row r="82" spans="1:42" ht="15.75" customHeight="1" x14ac:dyDescent="0.4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4"/>
      <c r="X82" s="144"/>
      <c r="Y82" s="144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</row>
    <row r="83" spans="1:42" ht="15.75" customHeight="1" x14ac:dyDescent="0.4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4"/>
      <c r="X83" s="144"/>
      <c r="Y83" s="144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</row>
    <row r="84" spans="1:42" ht="15.75" customHeight="1" x14ac:dyDescent="0.4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4"/>
      <c r="X84" s="144"/>
      <c r="Y84" s="144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</row>
    <row r="85" spans="1:42" ht="15.75" customHeight="1" x14ac:dyDescent="0.4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4"/>
      <c r="X85" s="144"/>
      <c r="Y85" s="144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</row>
    <row r="86" spans="1:42" ht="15.75" customHeight="1" x14ac:dyDescent="0.4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4"/>
      <c r="X86" s="144"/>
      <c r="Y86" s="144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</row>
    <row r="87" spans="1:42" ht="15.75" customHeight="1" x14ac:dyDescent="0.4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4"/>
      <c r="X87" s="144"/>
      <c r="Y87" s="144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</row>
    <row r="88" spans="1:42" ht="15.75" customHeight="1" x14ac:dyDescent="0.4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4"/>
      <c r="X88" s="144"/>
      <c r="Y88" s="144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</row>
    <row r="89" spans="1:42" ht="15.75" customHeight="1" x14ac:dyDescent="0.4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4"/>
      <c r="X89" s="144"/>
      <c r="Y89" s="144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</row>
    <row r="90" spans="1:42" ht="15.75" customHeight="1" x14ac:dyDescent="0.4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4"/>
      <c r="X90" s="144"/>
      <c r="Y90" s="144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</row>
    <row r="91" spans="1:42" ht="15.75" customHeight="1" x14ac:dyDescent="0.4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4"/>
      <c r="X91" s="144"/>
      <c r="Y91" s="144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</row>
    <row r="92" spans="1:42" ht="15.75" customHeight="1" x14ac:dyDescent="0.4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4"/>
      <c r="X92" s="144"/>
      <c r="Y92" s="144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</row>
    <row r="93" spans="1:42" ht="15.75" customHeight="1" x14ac:dyDescent="0.4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4"/>
      <c r="X93" s="144"/>
      <c r="Y93" s="144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</row>
    <row r="94" spans="1:42" ht="15.75" customHeight="1" x14ac:dyDescent="0.4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4"/>
      <c r="X94" s="144"/>
      <c r="Y94" s="144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</row>
    <row r="95" spans="1:42" ht="15.75" customHeight="1" x14ac:dyDescent="0.4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4"/>
      <c r="X95" s="144"/>
      <c r="Y95" s="144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</row>
    <row r="96" spans="1:42" ht="15.75" customHeight="1" x14ac:dyDescent="0.4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4"/>
      <c r="X96" s="144"/>
      <c r="Y96" s="144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</row>
    <row r="97" spans="1:42" ht="15.75" customHeight="1" x14ac:dyDescent="0.4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4"/>
      <c r="X97" s="144"/>
      <c r="Y97" s="144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</row>
    <row r="98" spans="1:42" ht="15.75" customHeight="1" x14ac:dyDescent="0.4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4"/>
      <c r="X98" s="144"/>
      <c r="Y98" s="144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</row>
    <row r="99" spans="1:42" ht="15.75" customHeight="1" x14ac:dyDescent="0.4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4"/>
      <c r="X99" s="144"/>
      <c r="Y99" s="144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</row>
    <row r="100" spans="1:42" ht="15.75" customHeight="1" x14ac:dyDescent="0.4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4"/>
      <c r="X100" s="144"/>
      <c r="Y100" s="144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</row>
    <row r="101" spans="1:42" ht="15.75" customHeight="1" x14ac:dyDescent="0.4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4"/>
      <c r="X101" s="144"/>
      <c r="Y101" s="144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</row>
    <row r="102" spans="1:42" ht="15.75" customHeight="1" x14ac:dyDescent="0.4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4"/>
      <c r="X102" s="144"/>
      <c r="Y102" s="144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</row>
    <row r="103" spans="1:42" ht="15.75" customHeight="1" x14ac:dyDescent="0.4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4"/>
      <c r="X103" s="144"/>
      <c r="Y103" s="144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</row>
    <row r="104" spans="1:42" ht="15.75" customHeight="1" x14ac:dyDescent="0.4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4"/>
      <c r="X104" s="144"/>
      <c r="Y104" s="144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</row>
    <row r="105" spans="1:42" ht="15.75" customHeight="1" x14ac:dyDescent="0.4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4"/>
      <c r="X105" s="144"/>
      <c r="Y105" s="144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</row>
    <row r="106" spans="1:42" ht="15.75" customHeight="1" x14ac:dyDescent="0.4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4"/>
      <c r="X106" s="144"/>
      <c r="Y106" s="144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</row>
    <row r="107" spans="1:42" ht="15.75" customHeight="1" x14ac:dyDescent="0.4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4"/>
      <c r="X107" s="144"/>
      <c r="Y107" s="144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</row>
    <row r="108" spans="1:42" ht="15.75" customHeight="1" x14ac:dyDescent="0.4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4"/>
      <c r="X108" s="144"/>
      <c r="Y108" s="144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</row>
    <row r="109" spans="1:42" ht="15.75" customHeight="1" x14ac:dyDescent="0.4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4"/>
      <c r="X109" s="144"/>
      <c r="Y109" s="144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</row>
    <row r="110" spans="1:42" ht="15.75" customHeight="1" x14ac:dyDescent="0.4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4"/>
      <c r="X110" s="144"/>
      <c r="Y110" s="144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</row>
    <row r="111" spans="1:42" ht="15.75" customHeight="1" x14ac:dyDescent="0.4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4"/>
      <c r="X111" s="144"/>
      <c r="Y111" s="144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</row>
    <row r="112" spans="1:42" ht="15.75" customHeight="1" x14ac:dyDescent="0.4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4"/>
      <c r="X112" s="144"/>
      <c r="Y112" s="144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</row>
    <row r="113" spans="1:42" ht="15.75" customHeight="1" x14ac:dyDescent="0.4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4"/>
      <c r="X113" s="144"/>
      <c r="Y113" s="144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</row>
    <row r="114" spans="1:42" ht="15.75" customHeight="1" x14ac:dyDescent="0.4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4"/>
      <c r="X114" s="144"/>
      <c r="Y114" s="144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</row>
    <row r="115" spans="1:42" ht="15.75" customHeight="1" x14ac:dyDescent="0.4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4"/>
      <c r="X115" s="144"/>
      <c r="Y115" s="144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</row>
    <row r="116" spans="1:42" ht="15.75" customHeight="1" x14ac:dyDescent="0.4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4"/>
      <c r="X116" s="144"/>
      <c r="Y116" s="144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</row>
    <row r="117" spans="1:42" ht="15.75" customHeight="1" x14ac:dyDescent="0.4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4"/>
      <c r="X117" s="144"/>
      <c r="Y117" s="144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</row>
    <row r="118" spans="1:42" ht="15.75" customHeight="1" x14ac:dyDescent="0.4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4"/>
      <c r="X118" s="144"/>
      <c r="Y118" s="144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</row>
    <row r="119" spans="1:42" ht="15.75" customHeight="1" x14ac:dyDescent="0.4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4"/>
      <c r="X119" s="144"/>
      <c r="Y119" s="144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</row>
    <row r="120" spans="1:42" ht="15.75" customHeight="1" x14ac:dyDescent="0.4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4"/>
      <c r="X120" s="144"/>
      <c r="Y120" s="144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</row>
    <row r="121" spans="1:42" ht="15.75" customHeight="1" x14ac:dyDescent="0.4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4"/>
      <c r="X121" s="144"/>
      <c r="Y121" s="144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</row>
    <row r="122" spans="1:42" ht="15.75" customHeight="1" x14ac:dyDescent="0.4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4"/>
      <c r="X122" s="144"/>
      <c r="Y122" s="144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</row>
    <row r="123" spans="1:42" ht="15.75" customHeight="1" x14ac:dyDescent="0.4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4"/>
      <c r="X123" s="144"/>
      <c r="Y123" s="144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</row>
    <row r="124" spans="1:42" ht="15.75" customHeight="1" x14ac:dyDescent="0.4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4"/>
      <c r="X124" s="144"/>
      <c r="Y124" s="144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</row>
    <row r="125" spans="1:42" ht="15.75" customHeight="1" x14ac:dyDescent="0.4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4"/>
      <c r="X125" s="144"/>
      <c r="Y125" s="144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</row>
    <row r="126" spans="1:42" ht="15.75" customHeight="1" x14ac:dyDescent="0.4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4"/>
      <c r="X126" s="144"/>
      <c r="Y126" s="144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</row>
    <row r="127" spans="1:42" ht="15.75" customHeight="1" x14ac:dyDescent="0.4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4"/>
      <c r="X127" s="144"/>
      <c r="Y127" s="144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</row>
    <row r="128" spans="1:42" ht="15.75" customHeight="1" x14ac:dyDescent="0.4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4"/>
      <c r="X128" s="144"/>
      <c r="Y128" s="144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</row>
    <row r="129" spans="1:42" ht="15.75" customHeight="1" x14ac:dyDescent="0.4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4"/>
      <c r="X129" s="144"/>
      <c r="Y129" s="144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</row>
    <row r="130" spans="1:42" ht="15.75" customHeight="1" x14ac:dyDescent="0.4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4"/>
      <c r="X130" s="144"/>
      <c r="Y130" s="144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</row>
    <row r="131" spans="1:42" ht="15.75" customHeight="1" x14ac:dyDescent="0.4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4"/>
      <c r="X131" s="144"/>
      <c r="Y131" s="144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</row>
    <row r="132" spans="1:42" ht="15.75" customHeight="1" x14ac:dyDescent="0.4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4"/>
      <c r="X132" s="144"/>
      <c r="Y132" s="144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</row>
    <row r="133" spans="1:42" ht="15.75" customHeight="1" x14ac:dyDescent="0.4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4"/>
      <c r="X133" s="144"/>
      <c r="Y133" s="144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</row>
    <row r="134" spans="1:42" ht="15.75" customHeight="1" x14ac:dyDescent="0.4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4"/>
      <c r="X134" s="144"/>
      <c r="Y134" s="144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</row>
    <row r="135" spans="1:42" ht="15.75" customHeight="1" x14ac:dyDescent="0.4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4"/>
      <c r="X135" s="144"/>
      <c r="Y135" s="144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</row>
    <row r="136" spans="1:42" ht="15.75" customHeight="1" x14ac:dyDescent="0.4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4"/>
      <c r="X136" s="144"/>
      <c r="Y136" s="144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</row>
    <row r="137" spans="1:42" ht="15.75" customHeight="1" x14ac:dyDescent="0.4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4"/>
      <c r="X137" s="144"/>
      <c r="Y137" s="144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</row>
    <row r="138" spans="1:42" ht="15.75" customHeight="1" x14ac:dyDescent="0.4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4"/>
      <c r="X138" s="144"/>
      <c r="Y138" s="144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</row>
    <row r="139" spans="1:42" ht="15.75" customHeight="1" x14ac:dyDescent="0.4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4"/>
      <c r="X139" s="144"/>
      <c r="Y139" s="144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</row>
    <row r="140" spans="1:42" ht="15.75" customHeight="1" x14ac:dyDescent="0.4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4"/>
      <c r="X140" s="144"/>
      <c r="Y140" s="144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</row>
    <row r="141" spans="1:42" ht="15.75" customHeight="1" x14ac:dyDescent="0.4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4"/>
      <c r="X141" s="144"/>
      <c r="Y141" s="144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</row>
    <row r="142" spans="1:42" ht="15.75" customHeight="1" x14ac:dyDescent="0.4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4"/>
      <c r="X142" s="144"/>
      <c r="Y142" s="144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</row>
    <row r="143" spans="1:42" ht="15.75" customHeight="1" x14ac:dyDescent="0.4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4"/>
      <c r="X143" s="144"/>
      <c r="Y143" s="144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</row>
    <row r="144" spans="1:42" ht="15.75" customHeight="1" x14ac:dyDescent="0.4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4"/>
      <c r="X144" s="144"/>
      <c r="Y144" s="144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</row>
    <row r="145" spans="1:42" ht="15.75" customHeight="1" x14ac:dyDescent="0.4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4"/>
      <c r="X145" s="144"/>
      <c r="Y145" s="144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</row>
    <row r="146" spans="1:42" ht="15.75" customHeight="1" x14ac:dyDescent="0.4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4"/>
      <c r="X146" s="144"/>
      <c r="Y146" s="144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</row>
    <row r="147" spans="1:42" ht="15.75" customHeight="1" x14ac:dyDescent="0.4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4"/>
      <c r="X147" s="144"/>
      <c r="Y147" s="144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</row>
    <row r="148" spans="1:42" ht="15.75" customHeight="1" x14ac:dyDescent="0.4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4"/>
      <c r="X148" s="144"/>
      <c r="Y148" s="144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</row>
    <row r="149" spans="1:42" ht="15.75" customHeight="1" x14ac:dyDescent="0.4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4"/>
      <c r="X149" s="144"/>
      <c r="Y149" s="144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</row>
    <row r="150" spans="1:42" ht="15.75" customHeight="1" x14ac:dyDescent="0.4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4"/>
      <c r="X150" s="144"/>
      <c r="Y150" s="144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</row>
    <row r="151" spans="1:42" ht="15.75" customHeight="1" x14ac:dyDescent="0.4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4"/>
      <c r="X151" s="144"/>
      <c r="Y151" s="144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</row>
    <row r="152" spans="1:42" ht="15.75" customHeight="1" x14ac:dyDescent="0.4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4"/>
      <c r="X152" s="144"/>
      <c r="Y152" s="144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</row>
    <row r="153" spans="1:42" ht="15.75" customHeight="1" x14ac:dyDescent="0.4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4"/>
      <c r="X153" s="144"/>
      <c r="Y153" s="144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</row>
    <row r="154" spans="1:42" ht="15.75" customHeight="1" x14ac:dyDescent="0.4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4"/>
      <c r="X154" s="144"/>
      <c r="Y154" s="144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</row>
    <row r="155" spans="1:42" ht="15.75" customHeight="1" x14ac:dyDescent="0.4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4"/>
      <c r="X155" s="144"/>
      <c r="Y155" s="144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</row>
    <row r="156" spans="1:42" ht="15.75" customHeight="1" x14ac:dyDescent="0.4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4"/>
      <c r="X156" s="144"/>
      <c r="Y156" s="144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</row>
    <row r="157" spans="1:42" ht="15.75" customHeight="1" x14ac:dyDescent="0.4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4"/>
      <c r="X157" s="144"/>
      <c r="Y157" s="144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</row>
    <row r="158" spans="1:42" ht="15.75" customHeight="1" x14ac:dyDescent="0.4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4"/>
      <c r="X158" s="144"/>
      <c r="Y158" s="144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</row>
    <row r="159" spans="1:42" ht="15.75" customHeight="1" x14ac:dyDescent="0.4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4"/>
      <c r="X159" s="144"/>
      <c r="Y159" s="144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</row>
    <row r="160" spans="1:42" ht="15.75" customHeight="1" x14ac:dyDescent="0.4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4"/>
      <c r="X160" s="144"/>
      <c r="Y160" s="144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</row>
    <row r="161" spans="1:42" ht="15.75" customHeight="1" x14ac:dyDescent="0.4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4"/>
      <c r="X161" s="144"/>
      <c r="Y161" s="144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</row>
    <row r="162" spans="1:42" ht="15.75" customHeight="1" x14ac:dyDescent="0.4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4"/>
      <c r="X162" s="144"/>
      <c r="Y162" s="144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</row>
    <row r="163" spans="1:42" ht="15.75" customHeight="1" x14ac:dyDescent="0.4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4"/>
      <c r="X163" s="144"/>
      <c r="Y163" s="144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</row>
    <row r="164" spans="1:42" ht="15.75" customHeight="1" x14ac:dyDescent="0.4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4"/>
      <c r="X164" s="144"/>
      <c r="Y164" s="144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</row>
    <row r="165" spans="1:42" ht="15.75" customHeight="1" x14ac:dyDescent="0.4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4"/>
      <c r="X165" s="144"/>
      <c r="Y165" s="144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</row>
    <row r="166" spans="1:42" ht="15.75" customHeight="1" x14ac:dyDescent="0.4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4"/>
      <c r="X166" s="144"/>
      <c r="Y166" s="144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</row>
    <row r="167" spans="1:42" ht="15.75" customHeight="1" x14ac:dyDescent="0.4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4"/>
      <c r="X167" s="144"/>
      <c r="Y167" s="144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</row>
    <row r="168" spans="1:42" ht="15.75" customHeight="1" x14ac:dyDescent="0.4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4"/>
      <c r="X168" s="144"/>
      <c r="Y168" s="144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</row>
    <row r="169" spans="1:42" ht="15.75" customHeight="1" x14ac:dyDescent="0.4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4"/>
      <c r="X169" s="144"/>
      <c r="Y169" s="144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</row>
    <row r="170" spans="1:42" ht="15.75" customHeight="1" x14ac:dyDescent="0.4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4"/>
      <c r="X170" s="144"/>
      <c r="Y170" s="144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</row>
    <row r="171" spans="1:42" ht="15.75" customHeight="1" x14ac:dyDescent="0.4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4"/>
      <c r="X171" s="144"/>
      <c r="Y171" s="144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</row>
    <row r="172" spans="1:42" ht="15.75" customHeight="1" x14ac:dyDescent="0.4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4"/>
      <c r="X172" s="144"/>
      <c r="Y172" s="144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</row>
    <row r="173" spans="1:42" ht="15.75" customHeight="1" x14ac:dyDescent="0.4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4"/>
      <c r="X173" s="144"/>
      <c r="Y173" s="144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</row>
    <row r="174" spans="1:42" ht="15.75" customHeight="1" x14ac:dyDescent="0.4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4"/>
      <c r="X174" s="144"/>
      <c r="Y174" s="144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</row>
    <row r="175" spans="1:42" ht="15.75" customHeight="1" x14ac:dyDescent="0.4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4"/>
      <c r="X175" s="144"/>
      <c r="Y175" s="144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</row>
    <row r="176" spans="1:42" ht="15.75" customHeight="1" x14ac:dyDescent="0.4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4"/>
      <c r="X176" s="144"/>
      <c r="Y176" s="144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</row>
    <row r="177" spans="1:42" ht="15.75" customHeight="1" x14ac:dyDescent="0.4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4"/>
      <c r="X177" s="144"/>
      <c r="Y177" s="144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</row>
    <row r="178" spans="1:42" ht="15.75" customHeight="1" x14ac:dyDescent="0.4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4"/>
      <c r="X178" s="144"/>
      <c r="Y178" s="144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</row>
    <row r="179" spans="1:42" ht="15.75" customHeight="1" x14ac:dyDescent="0.4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4"/>
      <c r="X179" s="144"/>
      <c r="Y179" s="144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</row>
    <row r="180" spans="1:42" ht="15.75" customHeight="1" x14ac:dyDescent="0.4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4"/>
      <c r="X180" s="144"/>
      <c r="Y180" s="144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</row>
    <row r="181" spans="1:42" ht="15.75" customHeight="1" x14ac:dyDescent="0.4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4"/>
      <c r="X181" s="144"/>
      <c r="Y181" s="144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</row>
    <row r="182" spans="1:42" ht="15.75" customHeight="1" x14ac:dyDescent="0.4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4"/>
      <c r="X182" s="144"/>
      <c r="Y182" s="144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</row>
    <row r="183" spans="1:42" ht="15.75" customHeight="1" x14ac:dyDescent="0.4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4"/>
      <c r="X183" s="144"/>
      <c r="Y183" s="144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</row>
    <row r="184" spans="1:42" ht="15.75" customHeight="1" x14ac:dyDescent="0.4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4"/>
      <c r="X184" s="144"/>
      <c r="Y184" s="144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</row>
    <row r="185" spans="1:42" ht="15.75" customHeight="1" x14ac:dyDescent="0.4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4"/>
      <c r="X185" s="144"/>
      <c r="Y185" s="144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</row>
    <row r="186" spans="1:42" ht="15.75" customHeight="1" x14ac:dyDescent="0.4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4"/>
      <c r="X186" s="144"/>
      <c r="Y186" s="144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</row>
    <row r="187" spans="1:42" ht="15.75" customHeight="1" x14ac:dyDescent="0.4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4"/>
      <c r="X187" s="144"/>
      <c r="Y187" s="144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</row>
    <row r="188" spans="1:42" ht="15.75" customHeight="1" x14ac:dyDescent="0.4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4"/>
      <c r="X188" s="144"/>
      <c r="Y188" s="144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</row>
    <row r="189" spans="1:42" ht="15.75" customHeight="1" x14ac:dyDescent="0.4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4"/>
      <c r="X189" s="144"/>
      <c r="Y189" s="144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</row>
    <row r="190" spans="1:42" ht="15.75" customHeight="1" x14ac:dyDescent="0.4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4"/>
      <c r="X190" s="144"/>
      <c r="Y190" s="144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</row>
    <row r="191" spans="1:42" ht="15.75" customHeight="1" x14ac:dyDescent="0.4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4"/>
      <c r="X191" s="144"/>
      <c r="Y191" s="144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</row>
    <row r="192" spans="1:42" ht="15.75" customHeight="1" x14ac:dyDescent="0.4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4"/>
      <c r="X192" s="144"/>
      <c r="Y192" s="144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</row>
    <row r="193" spans="1:42" ht="15.75" customHeight="1" x14ac:dyDescent="0.4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4"/>
      <c r="X193" s="144"/>
      <c r="Y193" s="144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</row>
    <row r="194" spans="1:42" ht="15.75" customHeight="1" x14ac:dyDescent="0.4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4"/>
      <c r="X194" s="144"/>
      <c r="Y194" s="144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</row>
    <row r="195" spans="1:42" ht="15.75" customHeight="1" x14ac:dyDescent="0.4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4"/>
      <c r="X195" s="144"/>
      <c r="Y195" s="144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</row>
    <row r="196" spans="1:42" ht="15.75" customHeight="1" x14ac:dyDescent="0.4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4"/>
      <c r="X196" s="144"/>
      <c r="Y196" s="144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</row>
    <row r="197" spans="1:42" ht="15.75" customHeight="1" x14ac:dyDescent="0.4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4"/>
      <c r="X197" s="144"/>
      <c r="Y197" s="144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</row>
    <row r="198" spans="1:42" ht="15.75" customHeight="1" x14ac:dyDescent="0.4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4"/>
      <c r="X198" s="144"/>
      <c r="Y198" s="144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</row>
    <row r="199" spans="1:42" ht="15.75" customHeight="1" x14ac:dyDescent="0.4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4"/>
      <c r="X199" s="144"/>
      <c r="Y199" s="144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</row>
    <row r="200" spans="1:42" ht="15.75" customHeight="1" x14ac:dyDescent="0.4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4"/>
      <c r="X200" s="144"/>
      <c r="Y200" s="144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</row>
    <row r="201" spans="1:42" ht="15.75" customHeight="1" x14ac:dyDescent="0.4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4"/>
      <c r="X201" s="144"/>
      <c r="Y201" s="144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</row>
    <row r="202" spans="1:42" ht="15.75" customHeight="1" x14ac:dyDescent="0.4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4"/>
      <c r="X202" s="144"/>
      <c r="Y202" s="144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</row>
    <row r="203" spans="1:42" ht="15.75" customHeight="1" x14ac:dyDescent="0.4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4"/>
      <c r="X203" s="144"/>
      <c r="Y203" s="144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</row>
    <row r="204" spans="1:42" ht="15.75" customHeight="1" x14ac:dyDescent="0.4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4"/>
      <c r="X204" s="144"/>
      <c r="Y204" s="144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</row>
    <row r="205" spans="1:42" ht="15.75" customHeight="1" x14ac:dyDescent="0.4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4"/>
      <c r="X205" s="144"/>
      <c r="Y205" s="144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</row>
    <row r="206" spans="1:42" ht="15.75" customHeight="1" x14ac:dyDescent="0.4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4"/>
      <c r="X206" s="144"/>
      <c r="Y206" s="144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</row>
    <row r="207" spans="1:42" ht="15.75" customHeight="1" x14ac:dyDescent="0.4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4"/>
      <c r="X207" s="144"/>
      <c r="Y207" s="144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</row>
    <row r="208" spans="1:42" ht="15.75" customHeight="1" x14ac:dyDescent="0.4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4"/>
      <c r="X208" s="144"/>
      <c r="Y208" s="144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</row>
    <row r="209" spans="1:42" ht="15.75" customHeight="1" x14ac:dyDescent="0.4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4"/>
      <c r="X209" s="144"/>
      <c r="Y209" s="144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</row>
    <row r="210" spans="1:42" ht="15.75" customHeight="1" x14ac:dyDescent="0.4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4"/>
      <c r="X210" s="144"/>
      <c r="Y210" s="144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</row>
    <row r="211" spans="1:42" ht="15.75" customHeight="1" x14ac:dyDescent="0.4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4"/>
      <c r="X211" s="144"/>
      <c r="Y211" s="144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</row>
    <row r="212" spans="1:42" ht="15.75" customHeight="1" x14ac:dyDescent="0.4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4"/>
      <c r="X212" s="144"/>
      <c r="Y212" s="144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</row>
    <row r="213" spans="1:42" ht="15.75" customHeight="1" x14ac:dyDescent="0.4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4"/>
      <c r="X213" s="144"/>
      <c r="Y213" s="144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</row>
    <row r="214" spans="1:42" ht="15.75" customHeight="1" x14ac:dyDescent="0.4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4"/>
      <c r="X214" s="144"/>
      <c r="Y214" s="144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</row>
    <row r="215" spans="1:42" ht="15.75" customHeight="1" x14ac:dyDescent="0.4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4"/>
      <c r="X215" s="144"/>
      <c r="Y215" s="144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</row>
    <row r="216" spans="1:42" ht="15.75" customHeight="1" x14ac:dyDescent="0.4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4"/>
      <c r="X216" s="144"/>
      <c r="Y216" s="144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</row>
    <row r="217" spans="1:42" ht="15.75" customHeight="1" x14ac:dyDescent="0.4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4"/>
      <c r="X217" s="144"/>
      <c r="Y217" s="144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</row>
    <row r="218" spans="1:42" ht="15.75" customHeight="1" x14ac:dyDescent="0.4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4"/>
      <c r="X218" s="144"/>
      <c r="Y218" s="144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</row>
    <row r="219" spans="1:42" ht="15.75" customHeight="1" x14ac:dyDescent="0.4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4"/>
      <c r="X219" s="144"/>
      <c r="Y219" s="144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</row>
    <row r="220" spans="1:42" ht="15.75" customHeight="1" x14ac:dyDescent="0.4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4"/>
      <c r="X220" s="144"/>
      <c r="Y220" s="144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</row>
    <row r="221" spans="1:42" ht="15.75" customHeight="1" x14ac:dyDescent="0.4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4"/>
      <c r="X221" s="144"/>
      <c r="Y221" s="144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</row>
    <row r="222" spans="1:42" ht="15.75" customHeight="1" x14ac:dyDescent="0.4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4"/>
      <c r="X222" s="144"/>
      <c r="Y222" s="144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</row>
    <row r="223" spans="1:42" ht="15.75" customHeight="1" x14ac:dyDescent="0.4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4"/>
      <c r="X223" s="144"/>
      <c r="Y223" s="144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</row>
    <row r="224" spans="1:42" ht="15.75" customHeight="1" x14ac:dyDescent="0.4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4"/>
      <c r="X224" s="144"/>
      <c r="Y224" s="144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</row>
    <row r="225" spans="1:42" ht="15.75" customHeight="1" x14ac:dyDescent="0.4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4"/>
      <c r="X225" s="144"/>
      <c r="Y225" s="144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</row>
    <row r="226" spans="1:42" ht="15.75" customHeight="1" x14ac:dyDescent="0.4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4"/>
      <c r="X226" s="144"/>
      <c r="Y226" s="144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</row>
    <row r="227" spans="1:42" ht="15.75" customHeight="1" x14ac:dyDescent="0.4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4"/>
      <c r="X227" s="144"/>
      <c r="Y227" s="144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</row>
    <row r="228" spans="1:42" ht="15.75" customHeight="1" x14ac:dyDescent="0.4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4"/>
      <c r="X228" s="144"/>
      <c r="Y228" s="144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</row>
    <row r="229" spans="1:42" ht="15.75" customHeight="1" x14ac:dyDescent="0.4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4"/>
      <c r="X229" s="144"/>
      <c r="Y229" s="144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</row>
    <row r="230" spans="1:42" ht="15.75" customHeight="1" x14ac:dyDescent="0.4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4"/>
      <c r="X230" s="144"/>
      <c r="Y230" s="144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</row>
    <row r="231" spans="1:42" ht="15.75" customHeight="1" x14ac:dyDescent="0.4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4"/>
      <c r="X231" s="144"/>
      <c r="Y231" s="144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</row>
    <row r="232" spans="1:42" ht="15.75" customHeight="1" x14ac:dyDescent="0.4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4"/>
      <c r="X232" s="144"/>
      <c r="Y232" s="144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</row>
    <row r="233" spans="1:42" ht="15.75" customHeight="1" x14ac:dyDescent="0.4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4"/>
      <c r="X233" s="144"/>
      <c r="Y233" s="144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</row>
    <row r="234" spans="1:42" ht="15.75" customHeight="1" x14ac:dyDescent="0.4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4"/>
      <c r="X234" s="144"/>
      <c r="Y234" s="144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</row>
    <row r="235" spans="1:42" ht="15.75" customHeight="1" x14ac:dyDescent="0.4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4"/>
      <c r="X235" s="144"/>
      <c r="Y235" s="144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</row>
    <row r="236" spans="1:42" ht="15.75" customHeight="1" x14ac:dyDescent="0.4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4"/>
      <c r="X236" s="144"/>
      <c r="Y236" s="144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</row>
    <row r="237" spans="1:42" ht="15.75" customHeight="1" x14ac:dyDescent="0.4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4"/>
      <c r="X237" s="144"/>
      <c r="Y237" s="144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</row>
    <row r="238" spans="1:42" ht="15.75" customHeight="1" x14ac:dyDescent="0.4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4"/>
      <c r="X238" s="144"/>
      <c r="Y238" s="144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</row>
    <row r="239" spans="1:42" ht="15.75" customHeight="1" x14ac:dyDescent="0.4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4"/>
      <c r="X239" s="144"/>
      <c r="Y239" s="144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</row>
    <row r="240" spans="1:42" ht="15.75" customHeight="1" x14ac:dyDescent="0.4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4"/>
      <c r="X240" s="144"/>
      <c r="Y240" s="144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</row>
    <row r="241" spans="1:42" ht="15.75" customHeight="1" x14ac:dyDescent="0.4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4"/>
      <c r="X241" s="144"/>
      <c r="Y241" s="144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</row>
    <row r="242" spans="1:42" ht="15.75" customHeight="1" x14ac:dyDescent="0.4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4"/>
      <c r="X242" s="144"/>
      <c r="Y242" s="144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</row>
    <row r="243" spans="1:42" ht="15.75" customHeight="1" x14ac:dyDescent="0.4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4"/>
      <c r="X243" s="144"/>
      <c r="Y243" s="144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</row>
    <row r="244" spans="1:42" ht="15.75" customHeight="1" x14ac:dyDescent="0.4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4"/>
      <c r="X244" s="144"/>
      <c r="Y244" s="144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</row>
    <row r="245" spans="1:42" ht="15.75" customHeight="1" x14ac:dyDescent="0.4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4"/>
      <c r="X245" s="144"/>
      <c r="Y245" s="144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</row>
    <row r="246" spans="1:42" ht="15.75" customHeight="1" x14ac:dyDescent="0.4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4"/>
      <c r="X246" s="144"/>
      <c r="Y246" s="144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</row>
    <row r="247" spans="1:42" ht="15.75" customHeight="1" x14ac:dyDescent="0.4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4"/>
      <c r="X247" s="144"/>
      <c r="Y247" s="144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</row>
    <row r="248" spans="1:42" ht="15.75" customHeight="1" x14ac:dyDescent="0.4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4"/>
      <c r="X248" s="144"/>
      <c r="Y248" s="144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</row>
    <row r="249" spans="1:42" ht="15.75" customHeight="1" x14ac:dyDescent="0.4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4"/>
      <c r="X249" s="144"/>
      <c r="Y249" s="144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</row>
    <row r="250" spans="1:42" ht="15.75" customHeight="1" x14ac:dyDescent="0.4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4"/>
      <c r="X250" s="144"/>
      <c r="Y250" s="144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</row>
    <row r="251" spans="1:42" ht="15.75" customHeight="1" x14ac:dyDescent="0.4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4"/>
      <c r="X251" s="144"/>
      <c r="Y251" s="144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</row>
    <row r="252" spans="1:42" ht="15.75" customHeight="1" x14ac:dyDescent="0.4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4"/>
      <c r="X252" s="144"/>
      <c r="Y252" s="144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</row>
    <row r="253" spans="1:42" ht="15.75" customHeight="1" x14ac:dyDescent="0.4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4"/>
      <c r="X253" s="144"/>
      <c r="Y253" s="144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</row>
    <row r="254" spans="1:42" ht="15.75" customHeight="1" x14ac:dyDescent="0.4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4"/>
      <c r="X254" s="144"/>
      <c r="Y254" s="144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</row>
    <row r="255" spans="1:42" ht="15.75" customHeight="1" x14ac:dyDescent="0.4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4"/>
      <c r="X255" s="144"/>
      <c r="Y255" s="144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</row>
    <row r="256" spans="1:42" ht="15.75" customHeight="1" x14ac:dyDescent="0.4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4"/>
      <c r="X256" s="144"/>
      <c r="Y256" s="144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</row>
    <row r="257" spans="1:42" ht="15.75" customHeight="1" x14ac:dyDescent="0.4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4"/>
      <c r="X257" s="144"/>
      <c r="Y257" s="144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</row>
    <row r="258" spans="1:42" ht="15.75" customHeight="1" x14ac:dyDescent="0.4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4"/>
      <c r="X258" s="144"/>
      <c r="Y258" s="144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</row>
    <row r="259" spans="1:42" ht="15.75" customHeight="1" x14ac:dyDescent="0.4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4"/>
      <c r="X259" s="144"/>
      <c r="Y259" s="144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</row>
    <row r="260" spans="1:42" ht="15.75" customHeight="1" x14ac:dyDescent="0.4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4"/>
      <c r="X260" s="144"/>
      <c r="Y260" s="144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</row>
    <row r="261" spans="1:42" ht="15.75" customHeight="1" x14ac:dyDescent="0.4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4"/>
      <c r="X261" s="144"/>
      <c r="Y261" s="144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</row>
    <row r="262" spans="1:42" ht="15.75" customHeight="1" x14ac:dyDescent="0.4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4"/>
      <c r="X262" s="144"/>
      <c r="Y262" s="144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</row>
    <row r="263" spans="1:42" ht="15.75" customHeight="1" x14ac:dyDescent="0.4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4"/>
      <c r="X263" s="144"/>
      <c r="Y263" s="144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</row>
    <row r="264" spans="1:42" ht="15.75" customHeight="1" x14ac:dyDescent="0.4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4"/>
      <c r="X264" s="144"/>
      <c r="Y264" s="144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</row>
    <row r="265" spans="1:42" ht="15.75" customHeight="1" x14ac:dyDescent="0.4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4"/>
      <c r="X265" s="144"/>
      <c r="Y265" s="144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</row>
    <row r="266" spans="1:42" ht="15.75" customHeight="1" x14ac:dyDescent="0.4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4"/>
      <c r="X266" s="144"/>
      <c r="Y266" s="144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</row>
    <row r="267" spans="1:42" ht="15.75" customHeight="1" x14ac:dyDescent="0.4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4"/>
      <c r="X267" s="144"/>
      <c r="Y267" s="144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</row>
    <row r="268" spans="1:42" ht="15.75" customHeight="1" x14ac:dyDescent="0.4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4"/>
      <c r="X268" s="144"/>
      <c r="Y268" s="144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</row>
    <row r="269" spans="1:42" ht="15.75" customHeight="1" x14ac:dyDescent="0.4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4"/>
      <c r="X269" s="144"/>
      <c r="Y269" s="144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</row>
    <row r="270" spans="1:42" ht="15.75" customHeight="1" x14ac:dyDescent="0.4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4"/>
      <c r="X270" s="144"/>
      <c r="Y270" s="144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</row>
    <row r="271" spans="1:42" ht="15.75" customHeight="1" x14ac:dyDescent="0.4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4"/>
      <c r="X271" s="144"/>
      <c r="Y271" s="144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</row>
    <row r="272" spans="1:42" ht="15.75" customHeight="1" x14ac:dyDescent="0.4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4"/>
      <c r="X272" s="144"/>
      <c r="Y272" s="144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</row>
    <row r="273" spans="1:42" ht="15.75" customHeight="1" x14ac:dyDescent="0.4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4"/>
      <c r="X273" s="144"/>
      <c r="Y273" s="144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</row>
    <row r="274" spans="1:42" ht="15.75" customHeight="1" x14ac:dyDescent="0.4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4"/>
      <c r="X274" s="144"/>
      <c r="Y274" s="144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</row>
    <row r="275" spans="1:42" ht="15.75" customHeight="1" x14ac:dyDescent="0.4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4"/>
      <c r="X275" s="144"/>
      <c r="Y275" s="144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</row>
    <row r="276" spans="1:42" ht="15.75" customHeight="1" x14ac:dyDescent="0.4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4"/>
      <c r="X276" s="144"/>
      <c r="Y276" s="144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</row>
    <row r="277" spans="1:42" ht="15.75" customHeight="1" x14ac:dyDescent="0.4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4"/>
      <c r="X277" s="144"/>
      <c r="Y277" s="144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</row>
    <row r="278" spans="1:42" ht="15.75" customHeight="1" x14ac:dyDescent="0.4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4"/>
      <c r="X278" s="144"/>
      <c r="Y278" s="144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</row>
    <row r="279" spans="1:42" ht="15.75" customHeight="1" x14ac:dyDescent="0.4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4"/>
      <c r="X279" s="144"/>
      <c r="Y279" s="144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</row>
    <row r="280" spans="1:42" ht="15.75" customHeight="1" x14ac:dyDescent="0.4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4"/>
      <c r="X280" s="144"/>
      <c r="Y280" s="144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</row>
    <row r="281" spans="1:42" ht="15.75" customHeight="1" x14ac:dyDescent="0.4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4"/>
      <c r="X281" s="144"/>
      <c r="Y281" s="144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</row>
    <row r="282" spans="1:42" ht="15.75" customHeight="1" x14ac:dyDescent="0.4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4"/>
      <c r="X282" s="144"/>
      <c r="Y282" s="144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</row>
    <row r="283" spans="1:42" ht="15.75" customHeight="1" x14ac:dyDescent="0.4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4"/>
      <c r="X283" s="144"/>
      <c r="Y283" s="144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</row>
    <row r="284" spans="1:42" ht="15.75" customHeight="1" x14ac:dyDescent="0.4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4"/>
      <c r="X284" s="144"/>
      <c r="Y284" s="144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</row>
    <row r="285" spans="1:42" ht="15.75" customHeight="1" x14ac:dyDescent="0.4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4"/>
      <c r="X285" s="144"/>
      <c r="Y285" s="144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</row>
    <row r="286" spans="1:42" ht="15.75" customHeight="1" x14ac:dyDescent="0.4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4"/>
      <c r="X286" s="144"/>
      <c r="Y286" s="144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</row>
    <row r="287" spans="1:42" ht="15.75" customHeight="1" x14ac:dyDescent="0.4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4"/>
      <c r="X287" s="144"/>
      <c r="Y287" s="144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</row>
    <row r="288" spans="1:42" ht="15.75" customHeight="1" x14ac:dyDescent="0.4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4"/>
      <c r="X288" s="144"/>
      <c r="Y288" s="144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</row>
    <row r="289" spans="1:42" ht="15.75" customHeight="1" x14ac:dyDescent="0.4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4"/>
      <c r="X289" s="144"/>
      <c r="Y289" s="144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</row>
    <row r="290" spans="1:42" ht="15.75" customHeight="1" x14ac:dyDescent="0.4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4"/>
      <c r="X290" s="144"/>
      <c r="Y290" s="144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</row>
    <row r="291" spans="1:42" ht="15.75" customHeight="1" x14ac:dyDescent="0.4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4"/>
      <c r="X291" s="144"/>
      <c r="Y291" s="144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</row>
    <row r="292" spans="1:42" ht="15.75" customHeight="1" x14ac:dyDescent="0.4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4"/>
      <c r="X292" s="144"/>
      <c r="Y292" s="144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</row>
    <row r="293" spans="1:42" ht="15.75" customHeight="1" x14ac:dyDescent="0.4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4"/>
      <c r="X293" s="144"/>
      <c r="Y293" s="144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</row>
    <row r="294" spans="1:42" ht="15.75" customHeight="1" x14ac:dyDescent="0.4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4"/>
      <c r="X294" s="144"/>
      <c r="Y294" s="144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</row>
    <row r="295" spans="1:42" ht="15.75" customHeight="1" x14ac:dyDescent="0.4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4"/>
      <c r="X295" s="144"/>
      <c r="Y295" s="144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</row>
    <row r="296" spans="1:42" ht="15.75" customHeight="1" x14ac:dyDescent="0.4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4"/>
      <c r="X296" s="144"/>
      <c r="Y296" s="144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</row>
    <row r="297" spans="1:42" ht="15.75" customHeight="1" x14ac:dyDescent="0.4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4"/>
      <c r="X297" s="144"/>
      <c r="Y297" s="144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</row>
    <row r="298" spans="1:42" ht="15.75" customHeight="1" x14ac:dyDescent="0.4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4"/>
      <c r="X298" s="144"/>
      <c r="Y298" s="144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</row>
    <row r="299" spans="1:42" ht="15.75" customHeight="1" x14ac:dyDescent="0.4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4"/>
      <c r="X299" s="144"/>
      <c r="Y299" s="144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</row>
    <row r="300" spans="1:42" ht="15.75" customHeight="1" x14ac:dyDescent="0.4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4"/>
      <c r="X300" s="144"/>
      <c r="Y300" s="144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</row>
    <row r="301" spans="1:42" ht="15.75" customHeight="1" x14ac:dyDescent="0.4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4"/>
      <c r="X301" s="144"/>
      <c r="Y301" s="144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</row>
    <row r="302" spans="1:42" ht="15.75" customHeight="1" x14ac:dyDescent="0.4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4"/>
      <c r="X302" s="144"/>
      <c r="Y302" s="144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</row>
    <row r="303" spans="1:42" ht="15.75" customHeight="1" x14ac:dyDescent="0.4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4"/>
      <c r="X303" s="144"/>
      <c r="Y303" s="144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</row>
    <row r="304" spans="1:42" ht="15.75" customHeight="1" x14ac:dyDescent="0.4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4"/>
      <c r="X304" s="144"/>
      <c r="Y304" s="144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</row>
    <row r="305" spans="1:42" ht="15.75" customHeight="1" x14ac:dyDescent="0.4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4"/>
      <c r="X305" s="144"/>
      <c r="Y305" s="144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</row>
    <row r="306" spans="1:42" ht="15.75" customHeight="1" x14ac:dyDescent="0.4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4"/>
      <c r="X306" s="144"/>
      <c r="Y306" s="144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</row>
    <row r="307" spans="1:42" ht="15.75" customHeight="1" x14ac:dyDescent="0.4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4"/>
      <c r="X307" s="144"/>
      <c r="Y307" s="144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</row>
    <row r="308" spans="1:42" ht="15.75" customHeight="1" x14ac:dyDescent="0.4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4"/>
      <c r="X308" s="144"/>
      <c r="Y308" s="144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</row>
    <row r="309" spans="1:42" ht="15.75" customHeight="1" x14ac:dyDescent="0.4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4"/>
      <c r="X309" s="144"/>
      <c r="Y309" s="144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</row>
    <row r="310" spans="1:42" ht="15.75" customHeight="1" x14ac:dyDescent="0.4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4"/>
      <c r="X310" s="144"/>
      <c r="Y310" s="144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</row>
    <row r="311" spans="1:42" ht="15.75" customHeight="1" x14ac:dyDescent="0.4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4"/>
      <c r="X311" s="144"/>
      <c r="Y311" s="144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</row>
    <row r="312" spans="1:42" ht="15.75" customHeight="1" x14ac:dyDescent="0.4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4"/>
      <c r="X312" s="144"/>
      <c r="Y312" s="144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</row>
    <row r="313" spans="1:42" ht="15.75" customHeight="1" x14ac:dyDescent="0.4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4"/>
      <c r="X313" s="144"/>
      <c r="Y313" s="144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</row>
    <row r="314" spans="1:42" ht="15.75" customHeight="1" x14ac:dyDescent="0.4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4"/>
      <c r="X314" s="144"/>
      <c r="Y314" s="144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</row>
    <row r="315" spans="1:42" ht="15.75" customHeight="1" x14ac:dyDescent="0.4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4"/>
      <c r="X315" s="144"/>
      <c r="Y315" s="144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</row>
    <row r="316" spans="1:42" ht="15.75" customHeight="1" x14ac:dyDescent="0.4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4"/>
      <c r="X316" s="144"/>
      <c r="Y316" s="144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</row>
    <row r="317" spans="1:42" ht="15.75" customHeight="1" x14ac:dyDescent="0.4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4"/>
      <c r="X317" s="144"/>
      <c r="Y317" s="144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</row>
    <row r="318" spans="1:42" ht="15.75" customHeight="1" x14ac:dyDescent="0.4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4"/>
      <c r="X318" s="144"/>
      <c r="Y318" s="144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</row>
    <row r="319" spans="1:42" ht="15.75" customHeight="1" x14ac:dyDescent="0.4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4"/>
      <c r="X319" s="144"/>
      <c r="Y319" s="144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</row>
    <row r="320" spans="1:42" ht="15.75" customHeight="1" x14ac:dyDescent="0.4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4"/>
      <c r="X320" s="144"/>
      <c r="Y320" s="144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</row>
    <row r="321" spans="1:42" ht="15.75" customHeight="1" x14ac:dyDescent="0.4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4"/>
      <c r="X321" s="144"/>
      <c r="Y321" s="144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</row>
    <row r="322" spans="1:42" ht="15.75" customHeight="1" x14ac:dyDescent="0.4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4"/>
      <c r="X322" s="144"/>
      <c r="Y322" s="144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</row>
    <row r="323" spans="1:42" ht="15.75" customHeight="1" x14ac:dyDescent="0.4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4"/>
      <c r="X323" s="144"/>
      <c r="Y323" s="144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</row>
    <row r="324" spans="1:42" ht="15.75" customHeight="1" x14ac:dyDescent="0.4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4"/>
      <c r="X324" s="144"/>
      <c r="Y324" s="144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</row>
    <row r="325" spans="1:42" ht="15.75" customHeight="1" x14ac:dyDescent="0.4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4"/>
      <c r="X325" s="144"/>
      <c r="Y325" s="144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</row>
    <row r="326" spans="1:42" ht="15.75" customHeight="1" x14ac:dyDescent="0.4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4"/>
      <c r="X326" s="144"/>
      <c r="Y326" s="144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</row>
    <row r="327" spans="1:42" ht="15.75" customHeight="1" x14ac:dyDescent="0.4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4"/>
      <c r="X327" s="144"/>
      <c r="Y327" s="144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</row>
    <row r="328" spans="1:42" ht="15.75" customHeight="1" x14ac:dyDescent="0.4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4"/>
      <c r="X328" s="144"/>
      <c r="Y328" s="144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</row>
    <row r="329" spans="1:42" ht="15.75" customHeight="1" x14ac:dyDescent="0.4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4"/>
      <c r="X329" s="144"/>
      <c r="Y329" s="144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</row>
    <row r="330" spans="1:42" ht="15.75" customHeight="1" x14ac:dyDescent="0.4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4"/>
      <c r="X330" s="144"/>
      <c r="Y330" s="144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</row>
    <row r="331" spans="1:42" ht="15.75" customHeight="1" x14ac:dyDescent="0.4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4"/>
      <c r="X331" s="144"/>
      <c r="Y331" s="144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</row>
    <row r="332" spans="1:42" ht="15.75" customHeight="1" x14ac:dyDescent="0.4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4"/>
      <c r="X332" s="144"/>
      <c r="Y332" s="144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</row>
    <row r="333" spans="1:42" ht="15.75" customHeight="1" x14ac:dyDescent="0.4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4"/>
      <c r="X333" s="144"/>
      <c r="Y333" s="144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</row>
    <row r="334" spans="1:42" ht="15.75" customHeight="1" x14ac:dyDescent="0.4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4"/>
      <c r="X334" s="144"/>
      <c r="Y334" s="144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</row>
    <row r="335" spans="1:42" ht="15.75" customHeight="1" x14ac:dyDescent="0.4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4"/>
      <c r="X335" s="144"/>
      <c r="Y335" s="144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</row>
    <row r="336" spans="1:42" ht="15.75" customHeight="1" x14ac:dyDescent="0.4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4"/>
      <c r="X336" s="144"/>
      <c r="Y336" s="144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</row>
    <row r="337" spans="1:42" ht="15.75" customHeight="1" x14ac:dyDescent="0.4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4"/>
      <c r="X337" s="144"/>
      <c r="Y337" s="144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</row>
    <row r="338" spans="1:42" ht="15.75" customHeight="1" x14ac:dyDescent="0.4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4"/>
      <c r="X338" s="144"/>
      <c r="Y338" s="144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</row>
    <row r="339" spans="1:42" ht="15.75" customHeight="1" x14ac:dyDescent="0.4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4"/>
      <c r="X339" s="144"/>
      <c r="Y339" s="144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</row>
    <row r="340" spans="1:42" ht="15.75" customHeight="1" x14ac:dyDescent="0.4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4"/>
      <c r="X340" s="144"/>
      <c r="Y340" s="144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</row>
    <row r="341" spans="1:42" ht="15.75" customHeight="1" x14ac:dyDescent="0.4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4"/>
      <c r="X341" s="144"/>
      <c r="Y341" s="144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</row>
    <row r="342" spans="1:42" ht="15.75" customHeight="1" x14ac:dyDescent="0.4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4"/>
      <c r="X342" s="144"/>
      <c r="Y342" s="144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</row>
    <row r="343" spans="1:42" ht="15.75" customHeight="1" x14ac:dyDescent="0.4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4"/>
      <c r="X343" s="144"/>
      <c r="Y343" s="144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</row>
    <row r="344" spans="1:42" ht="15.75" customHeight="1" x14ac:dyDescent="0.4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4"/>
      <c r="X344" s="144"/>
      <c r="Y344" s="144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</row>
    <row r="345" spans="1:42" ht="15.75" customHeight="1" x14ac:dyDescent="0.4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4"/>
      <c r="X345" s="144"/>
      <c r="Y345" s="144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</row>
    <row r="346" spans="1:42" ht="15.75" customHeight="1" x14ac:dyDescent="0.4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4"/>
      <c r="X346" s="144"/>
      <c r="Y346" s="144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</row>
    <row r="347" spans="1:42" ht="15.75" customHeight="1" x14ac:dyDescent="0.4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4"/>
      <c r="X347" s="144"/>
      <c r="Y347" s="144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</row>
    <row r="348" spans="1:42" ht="15.75" customHeight="1" x14ac:dyDescent="0.4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4"/>
      <c r="X348" s="144"/>
      <c r="Y348" s="144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</row>
    <row r="349" spans="1:42" ht="15.75" customHeight="1" x14ac:dyDescent="0.4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4"/>
      <c r="X349" s="144"/>
      <c r="Y349" s="144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</row>
    <row r="350" spans="1:42" ht="15.75" customHeight="1" x14ac:dyDescent="0.4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4"/>
      <c r="X350" s="144"/>
      <c r="Y350" s="144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</row>
    <row r="351" spans="1:42" ht="15.75" customHeight="1" x14ac:dyDescent="0.4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4"/>
      <c r="X351" s="144"/>
      <c r="Y351" s="144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</row>
    <row r="352" spans="1:42" ht="15.75" customHeight="1" x14ac:dyDescent="0.4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4"/>
      <c r="X352" s="144"/>
      <c r="Y352" s="144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</row>
    <row r="353" spans="1:42" ht="15.75" customHeight="1" x14ac:dyDescent="0.4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4"/>
      <c r="X353" s="144"/>
      <c r="Y353" s="144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</row>
    <row r="354" spans="1:42" ht="15.75" customHeight="1" x14ac:dyDescent="0.4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4"/>
      <c r="X354" s="144"/>
      <c r="Y354" s="144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</row>
    <row r="355" spans="1:42" ht="15.75" customHeight="1" x14ac:dyDescent="0.4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4"/>
      <c r="X355" s="144"/>
      <c r="Y355" s="144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</row>
    <row r="356" spans="1:42" ht="15.75" customHeight="1" x14ac:dyDescent="0.4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4"/>
      <c r="X356" s="144"/>
      <c r="Y356" s="144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</row>
    <row r="357" spans="1:42" ht="15.75" customHeight="1" x14ac:dyDescent="0.4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4"/>
      <c r="X357" s="144"/>
      <c r="Y357" s="144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</row>
    <row r="358" spans="1:42" ht="15.75" customHeight="1" x14ac:dyDescent="0.4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4"/>
      <c r="X358" s="144"/>
      <c r="Y358" s="144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</row>
    <row r="359" spans="1:42" ht="15.75" customHeight="1" x14ac:dyDescent="0.4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4"/>
      <c r="X359" s="144"/>
      <c r="Y359" s="144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</row>
    <row r="360" spans="1:42" ht="15.75" customHeight="1" x14ac:dyDescent="0.4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4"/>
      <c r="X360" s="144"/>
      <c r="Y360" s="144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</row>
    <row r="361" spans="1:42" ht="15.75" customHeight="1" x14ac:dyDescent="0.4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4"/>
      <c r="X361" s="144"/>
      <c r="Y361" s="144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</row>
    <row r="362" spans="1:42" ht="15.75" customHeight="1" x14ac:dyDescent="0.4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4"/>
      <c r="X362" s="144"/>
      <c r="Y362" s="144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</row>
    <row r="363" spans="1:42" ht="15.75" customHeight="1" x14ac:dyDescent="0.4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4"/>
      <c r="X363" s="144"/>
      <c r="Y363" s="144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</row>
    <row r="364" spans="1:42" ht="15.75" customHeight="1" x14ac:dyDescent="0.4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4"/>
      <c r="X364" s="144"/>
      <c r="Y364" s="144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</row>
    <row r="365" spans="1:42" ht="15.75" customHeight="1" x14ac:dyDescent="0.4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4"/>
      <c r="X365" s="144"/>
      <c r="Y365" s="144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</row>
    <row r="366" spans="1:42" ht="15.75" customHeight="1" x14ac:dyDescent="0.4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4"/>
      <c r="X366" s="144"/>
      <c r="Y366" s="144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</row>
    <row r="367" spans="1:42" ht="15.75" customHeight="1" x14ac:dyDescent="0.4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4"/>
      <c r="X367" s="144"/>
      <c r="Y367" s="144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</row>
    <row r="368" spans="1:42" ht="15.75" customHeight="1" x14ac:dyDescent="0.4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4"/>
      <c r="X368" s="144"/>
      <c r="Y368" s="144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</row>
    <row r="369" spans="1:42" ht="15.75" customHeight="1" x14ac:dyDescent="0.4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4"/>
      <c r="X369" s="144"/>
      <c r="Y369" s="144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</row>
    <row r="370" spans="1:42" ht="15.75" customHeight="1" x14ac:dyDescent="0.4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4"/>
      <c r="X370" s="144"/>
      <c r="Y370" s="144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</row>
    <row r="371" spans="1:42" ht="15.75" customHeight="1" x14ac:dyDescent="0.4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4"/>
      <c r="X371" s="144"/>
      <c r="Y371" s="144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</row>
    <row r="372" spans="1:42" ht="15.75" customHeight="1" x14ac:dyDescent="0.4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4"/>
      <c r="X372" s="144"/>
      <c r="Y372" s="144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</row>
    <row r="373" spans="1:42" ht="15.75" customHeight="1" x14ac:dyDescent="0.4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4"/>
      <c r="X373" s="144"/>
      <c r="Y373" s="144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</row>
    <row r="374" spans="1:42" ht="15.75" customHeight="1" x14ac:dyDescent="0.4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4"/>
      <c r="X374" s="144"/>
      <c r="Y374" s="144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</row>
    <row r="375" spans="1:42" ht="15.75" customHeight="1" x14ac:dyDescent="0.4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4"/>
      <c r="X375" s="144"/>
      <c r="Y375" s="144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</row>
    <row r="376" spans="1:42" ht="15.75" customHeight="1" x14ac:dyDescent="0.4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4"/>
      <c r="X376" s="144"/>
      <c r="Y376" s="144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</row>
    <row r="377" spans="1:42" ht="15.75" customHeight="1" x14ac:dyDescent="0.4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4"/>
      <c r="X377" s="144"/>
      <c r="Y377" s="144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</row>
    <row r="378" spans="1:42" ht="15.75" customHeight="1" x14ac:dyDescent="0.4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4"/>
      <c r="X378" s="144"/>
      <c r="Y378" s="144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</row>
    <row r="379" spans="1:42" ht="15.75" customHeight="1" x14ac:dyDescent="0.4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4"/>
      <c r="X379" s="144"/>
      <c r="Y379" s="144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</row>
    <row r="380" spans="1:42" ht="15.75" customHeight="1" x14ac:dyDescent="0.4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4"/>
      <c r="X380" s="144"/>
      <c r="Y380" s="144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</row>
    <row r="381" spans="1:42" ht="15.75" customHeight="1" x14ac:dyDescent="0.4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4"/>
      <c r="X381" s="144"/>
      <c r="Y381" s="144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</row>
    <row r="382" spans="1:42" ht="15.75" customHeight="1" x14ac:dyDescent="0.4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4"/>
      <c r="X382" s="144"/>
      <c r="Y382" s="144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</row>
    <row r="383" spans="1:42" ht="15.75" customHeight="1" x14ac:dyDescent="0.4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4"/>
      <c r="X383" s="144"/>
      <c r="Y383" s="144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</row>
    <row r="384" spans="1:42" ht="15.75" customHeight="1" x14ac:dyDescent="0.4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4"/>
      <c r="X384" s="144"/>
      <c r="Y384" s="144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</row>
    <row r="385" spans="1:42" ht="15.75" customHeight="1" x14ac:dyDescent="0.4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4"/>
      <c r="X385" s="144"/>
      <c r="Y385" s="144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</row>
    <row r="386" spans="1:42" ht="15.75" customHeight="1" x14ac:dyDescent="0.4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4"/>
      <c r="X386" s="144"/>
      <c r="Y386" s="144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</row>
    <row r="387" spans="1:42" ht="15.75" customHeight="1" x14ac:dyDescent="0.4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4"/>
      <c r="X387" s="144"/>
      <c r="Y387" s="144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</row>
    <row r="388" spans="1:42" ht="15.75" customHeight="1" x14ac:dyDescent="0.4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4"/>
      <c r="X388" s="144"/>
      <c r="Y388" s="144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</row>
    <row r="389" spans="1:42" ht="15.75" customHeight="1" x14ac:dyDescent="0.4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4"/>
      <c r="X389" s="144"/>
      <c r="Y389" s="144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</row>
    <row r="390" spans="1:42" ht="15.75" customHeight="1" x14ac:dyDescent="0.4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4"/>
      <c r="X390" s="144"/>
      <c r="Y390" s="144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</row>
    <row r="391" spans="1:42" ht="15.75" customHeight="1" x14ac:dyDescent="0.4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4"/>
      <c r="X391" s="144"/>
      <c r="Y391" s="144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</row>
    <row r="392" spans="1:42" ht="15.75" customHeight="1" x14ac:dyDescent="0.4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4"/>
      <c r="X392" s="144"/>
      <c r="Y392" s="144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</row>
    <row r="393" spans="1:42" ht="15.75" customHeight="1" x14ac:dyDescent="0.4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4"/>
      <c r="X393" s="144"/>
      <c r="Y393" s="144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</row>
    <row r="394" spans="1:42" ht="15.75" customHeight="1" x14ac:dyDescent="0.4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4"/>
      <c r="X394" s="144"/>
      <c r="Y394" s="144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</row>
    <row r="395" spans="1:42" ht="15.75" customHeight="1" x14ac:dyDescent="0.4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4"/>
      <c r="X395" s="144"/>
      <c r="Y395" s="144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</row>
    <row r="396" spans="1:42" ht="15.75" customHeight="1" x14ac:dyDescent="0.4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4"/>
      <c r="X396" s="144"/>
      <c r="Y396" s="144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</row>
    <row r="397" spans="1:42" ht="15.75" customHeight="1" x14ac:dyDescent="0.4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4"/>
      <c r="X397" s="144"/>
      <c r="Y397" s="144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</row>
    <row r="398" spans="1:42" ht="15.75" customHeight="1" x14ac:dyDescent="0.4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4"/>
      <c r="X398" s="144"/>
      <c r="Y398" s="144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</row>
    <row r="399" spans="1:42" ht="15.75" customHeight="1" x14ac:dyDescent="0.4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4"/>
      <c r="X399" s="144"/>
      <c r="Y399" s="144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</row>
    <row r="400" spans="1:42" ht="15.75" customHeight="1" x14ac:dyDescent="0.4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4"/>
      <c r="X400" s="144"/>
      <c r="Y400" s="144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</row>
    <row r="401" spans="1:42" ht="15.75" customHeight="1" x14ac:dyDescent="0.4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4"/>
      <c r="X401" s="144"/>
      <c r="Y401" s="144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</row>
    <row r="402" spans="1:42" ht="15.75" customHeight="1" x14ac:dyDescent="0.4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4"/>
      <c r="X402" s="144"/>
      <c r="Y402" s="144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</row>
    <row r="403" spans="1:42" ht="15.75" customHeight="1" x14ac:dyDescent="0.4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4"/>
      <c r="X403" s="144"/>
      <c r="Y403" s="144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</row>
    <row r="404" spans="1:42" ht="15.75" customHeight="1" x14ac:dyDescent="0.4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4"/>
      <c r="X404" s="144"/>
      <c r="Y404" s="144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</row>
    <row r="405" spans="1:42" ht="15.75" customHeight="1" x14ac:dyDescent="0.4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4"/>
      <c r="X405" s="144"/>
      <c r="Y405" s="144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</row>
    <row r="406" spans="1:42" ht="15.75" customHeight="1" x14ac:dyDescent="0.4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4"/>
      <c r="X406" s="144"/>
      <c r="Y406" s="144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</row>
    <row r="407" spans="1:42" ht="15.75" customHeight="1" x14ac:dyDescent="0.4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4"/>
      <c r="X407" s="144"/>
      <c r="Y407" s="144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</row>
    <row r="408" spans="1:42" ht="15.75" customHeight="1" x14ac:dyDescent="0.4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4"/>
      <c r="X408" s="144"/>
      <c r="Y408" s="144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</row>
    <row r="409" spans="1:42" ht="15.75" customHeight="1" x14ac:dyDescent="0.4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4"/>
      <c r="X409" s="144"/>
      <c r="Y409" s="144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</row>
    <row r="410" spans="1:42" ht="15.75" customHeight="1" x14ac:dyDescent="0.4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4"/>
      <c r="X410" s="144"/>
      <c r="Y410" s="144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</row>
    <row r="411" spans="1:42" ht="15.75" customHeight="1" x14ac:dyDescent="0.4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4"/>
      <c r="X411" s="144"/>
      <c r="Y411" s="144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</row>
    <row r="412" spans="1:42" ht="15.75" customHeight="1" x14ac:dyDescent="0.4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4"/>
      <c r="X412" s="144"/>
      <c r="Y412" s="144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</row>
    <row r="413" spans="1:42" ht="15.75" customHeight="1" x14ac:dyDescent="0.4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4"/>
      <c r="X413" s="144"/>
      <c r="Y413" s="144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</row>
    <row r="414" spans="1:42" ht="15.75" customHeight="1" x14ac:dyDescent="0.4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4"/>
      <c r="X414" s="144"/>
      <c r="Y414" s="144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</row>
    <row r="415" spans="1:42" ht="15.75" customHeight="1" x14ac:dyDescent="0.4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4"/>
      <c r="X415" s="144"/>
      <c r="Y415" s="144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</row>
    <row r="416" spans="1:42" ht="15.75" customHeight="1" x14ac:dyDescent="0.4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4"/>
      <c r="X416" s="144"/>
      <c r="Y416" s="144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</row>
    <row r="417" spans="1:42" ht="15.75" customHeight="1" x14ac:dyDescent="0.4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4"/>
      <c r="X417" s="144"/>
      <c r="Y417" s="144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</row>
    <row r="418" spans="1:42" ht="15.75" customHeight="1" x14ac:dyDescent="0.4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4"/>
      <c r="X418" s="144"/>
      <c r="Y418" s="144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</row>
    <row r="419" spans="1:42" ht="15.75" customHeight="1" x14ac:dyDescent="0.4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4"/>
      <c r="X419" s="144"/>
      <c r="Y419" s="144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</row>
    <row r="420" spans="1:42" ht="15.75" customHeight="1" x14ac:dyDescent="0.4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4"/>
      <c r="X420" s="144"/>
      <c r="Y420" s="144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</row>
    <row r="421" spans="1:42" ht="15.75" customHeight="1" x14ac:dyDescent="0.4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4"/>
      <c r="X421" s="144"/>
      <c r="Y421" s="144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</row>
    <row r="422" spans="1:42" ht="15.75" customHeight="1" x14ac:dyDescent="0.4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4"/>
      <c r="X422" s="144"/>
      <c r="Y422" s="144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</row>
    <row r="423" spans="1:42" ht="15.75" customHeight="1" x14ac:dyDescent="0.4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4"/>
      <c r="X423" s="144"/>
      <c r="Y423" s="144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</row>
    <row r="424" spans="1:42" ht="15.75" customHeight="1" x14ac:dyDescent="0.4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4"/>
      <c r="X424" s="144"/>
      <c r="Y424" s="144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</row>
    <row r="425" spans="1:42" ht="15.75" customHeight="1" x14ac:dyDescent="0.4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4"/>
      <c r="X425" s="144"/>
      <c r="Y425" s="144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</row>
    <row r="426" spans="1:42" ht="15.75" customHeight="1" x14ac:dyDescent="0.4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4"/>
      <c r="X426" s="144"/>
      <c r="Y426" s="144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</row>
    <row r="427" spans="1:42" ht="15.75" customHeight="1" x14ac:dyDescent="0.4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4"/>
      <c r="X427" s="144"/>
      <c r="Y427" s="144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</row>
    <row r="428" spans="1:42" ht="15.75" customHeight="1" x14ac:dyDescent="0.4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4"/>
      <c r="X428" s="144"/>
      <c r="Y428" s="144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</row>
    <row r="429" spans="1:42" ht="15.75" customHeight="1" x14ac:dyDescent="0.4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4"/>
      <c r="X429" s="144"/>
      <c r="Y429" s="144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</row>
    <row r="430" spans="1:42" ht="15.75" customHeight="1" x14ac:dyDescent="0.4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4"/>
      <c r="X430" s="144"/>
      <c r="Y430" s="144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</row>
    <row r="431" spans="1:42" ht="15.75" customHeight="1" x14ac:dyDescent="0.4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4"/>
      <c r="X431" s="144"/>
      <c r="Y431" s="144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</row>
    <row r="432" spans="1:42" ht="15.75" customHeight="1" x14ac:dyDescent="0.4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4"/>
      <c r="X432" s="144"/>
      <c r="Y432" s="144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</row>
    <row r="433" spans="1:42" ht="15.75" customHeight="1" x14ac:dyDescent="0.4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4"/>
      <c r="X433" s="144"/>
      <c r="Y433" s="144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</row>
    <row r="434" spans="1:42" ht="15.75" customHeight="1" x14ac:dyDescent="0.4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4"/>
      <c r="X434" s="144"/>
      <c r="Y434" s="144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</row>
    <row r="435" spans="1:42" ht="15.75" customHeight="1" x14ac:dyDescent="0.4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4"/>
      <c r="X435" s="144"/>
      <c r="Y435" s="144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</row>
    <row r="436" spans="1:42" ht="15.75" customHeight="1" x14ac:dyDescent="0.4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4"/>
      <c r="X436" s="144"/>
      <c r="Y436" s="144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</row>
    <row r="437" spans="1:42" ht="15.75" customHeight="1" x14ac:dyDescent="0.4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4"/>
      <c r="X437" s="144"/>
      <c r="Y437" s="144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</row>
    <row r="438" spans="1:42" ht="15.75" customHeight="1" x14ac:dyDescent="0.4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4"/>
      <c r="X438" s="144"/>
      <c r="Y438" s="144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</row>
    <row r="439" spans="1:42" ht="15.75" customHeight="1" x14ac:dyDescent="0.4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4"/>
      <c r="X439" s="144"/>
      <c r="Y439" s="144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</row>
    <row r="440" spans="1:42" ht="15.75" customHeight="1" x14ac:dyDescent="0.4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4"/>
      <c r="X440" s="144"/>
      <c r="Y440" s="144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</row>
    <row r="441" spans="1:42" ht="15.75" customHeight="1" x14ac:dyDescent="0.4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4"/>
      <c r="X441" s="144"/>
      <c r="Y441" s="144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</row>
    <row r="442" spans="1:42" ht="15.75" customHeight="1" x14ac:dyDescent="0.4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4"/>
      <c r="X442" s="144"/>
      <c r="Y442" s="144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</row>
    <row r="443" spans="1:42" ht="15.75" customHeight="1" x14ac:dyDescent="0.4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4"/>
      <c r="X443" s="144"/>
      <c r="Y443" s="144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</row>
    <row r="444" spans="1:42" ht="15.75" customHeight="1" x14ac:dyDescent="0.4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4"/>
      <c r="X444" s="144"/>
      <c r="Y444" s="144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</row>
    <row r="445" spans="1:42" ht="15.75" customHeight="1" x14ac:dyDescent="0.4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4"/>
      <c r="X445" s="144"/>
      <c r="Y445" s="144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</row>
    <row r="446" spans="1:42" ht="15.75" customHeight="1" x14ac:dyDescent="0.4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4"/>
      <c r="X446" s="144"/>
      <c r="Y446" s="144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</row>
    <row r="447" spans="1:42" ht="15.75" customHeight="1" x14ac:dyDescent="0.4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4"/>
      <c r="X447" s="144"/>
      <c r="Y447" s="144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</row>
    <row r="448" spans="1:42" ht="15.75" customHeight="1" x14ac:dyDescent="0.4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4"/>
      <c r="X448" s="144"/>
      <c r="Y448" s="144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</row>
    <row r="449" spans="1:42" ht="15.75" customHeight="1" x14ac:dyDescent="0.4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4"/>
      <c r="X449" s="144"/>
      <c r="Y449" s="144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</row>
    <row r="450" spans="1:42" ht="15.75" customHeight="1" x14ac:dyDescent="0.4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4"/>
      <c r="X450" s="144"/>
      <c r="Y450" s="144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</row>
    <row r="451" spans="1:42" ht="15.75" customHeight="1" x14ac:dyDescent="0.4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4"/>
      <c r="X451" s="144"/>
      <c r="Y451" s="144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</row>
    <row r="452" spans="1:42" ht="15.75" customHeight="1" x14ac:dyDescent="0.4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4"/>
      <c r="X452" s="144"/>
      <c r="Y452" s="144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</row>
    <row r="453" spans="1:42" ht="15.75" customHeight="1" x14ac:dyDescent="0.4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4"/>
      <c r="X453" s="144"/>
      <c r="Y453" s="144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</row>
    <row r="454" spans="1:42" ht="15.75" customHeight="1" x14ac:dyDescent="0.4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4"/>
      <c r="X454" s="144"/>
      <c r="Y454" s="144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</row>
    <row r="455" spans="1:42" ht="15.75" customHeight="1" x14ac:dyDescent="0.4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4"/>
      <c r="X455" s="144"/>
      <c r="Y455" s="144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</row>
    <row r="456" spans="1:42" ht="15.75" customHeight="1" x14ac:dyDescent="0.4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4"/>
      <c r="X456" s="144"/>
      <c r="Y456" s="144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</row>
    <row r="457" spans="1:42" ht="15.75" customHeight="1" x14ac:dyDescent="0.4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4"/>
      <c r="X457" s="144"/>
      <c r="Y457" s="144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</row>
    <row r="458" spans="1:42" ht="15.75" customHeight="1" x14ac:dyDescent="0.4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4"/>
      <c r="X458" s="144"/>
      <c r="Y458" s="144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</row>
    <row r="459" spans="1:42" ht="15.75" customHeight="1" x14ac:dyDescent="0.4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4"/>
      <c r="X459" s="144"/>
      <c r="Y459" s="144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</row>
    <row r="460" spans="1:42" ht="15.75" customHeight="1" x14ac:dyDescent="0.4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4"/>
      <c r="X460" s="144"/>
      <c r="Y460" s="144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</row>
    <row r="461" spans="1:42" ht="15.75" customHeight="1" x14ac:dyDescent="0.4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4"/>
      <c r="X461" s="144"/>
      <c r="Y461" s="144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</row>
    <row r="462" spans="1:42" ht="15.75" customHeight="1" x14ac:dyDescent="0.4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4"/>
      <c r="X462" s="144"/>
      <c r="Y462" s="144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</row>
    <row r="463" spans="1:42" ht="15.75" customHeight="1" x14ac:dyDescent="0.4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4"/>
      <c r="X463" s="144"/>
      <c r="Y463" s="144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</row>
    <row r="464" spans="1:42" ht="15.75" customHeight="1" x14ac:dyDescent="0.4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4"/>
      <c r="X464" s="144"/>
      <c r="Y464" s="144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</row>
    <row r="465" spans="1:42" ht="15.75" customHeight="1" x14ac:dyDescent="0.4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4"/>
      <c r="X465" s="144"/>
      <c r="Y465" s="144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</row>
    <row r="466" spans="1:42" ht="15.75" customHeight="1" x14ac:dyDescent="0.4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4"/>
      <c r="X466" s="144"/>
      <c r="Y466" s="144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</row>
    <row r="467" spans="1:42" ht="15.75" customHeight="1" x14ac:dyDescent="0.4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4"/>
      <c r="X467" s="144"/>
      <c r="Y467" s="144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</row>
    <row r="468" spans="1:42" ht="15.75" customHeight="1" x14ac:dyDescent="0.4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4"/>
      <c r="X468" s="144"/>
      <c r="Y468" s="144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</row>
    <row r="469" spans="1:42" ht="15.75" customHeight="1" x14ac:dyDescent="0.4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4"/>
      <c r="X469" s="144"/>
      <c r="Y469" s="144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</row>
    <row r="470" spans="1:42" ht="15.75" customHeight="1" x14ac:dyDescent="0.4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4"/>
      <c r="X470" s="144"/>
      <c r="Y470" s="144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</row>
    <row r="471" spans="1:42" ht="15.75" customHeight="1" x14ac:dyDescent="0.4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4"/>
      <c r="X471" s="144"/>
      <c r="Y471" s="144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</row>
    <row r="472" spans="1:42" ht="15.75" customHeight="1" x14ac:dyDescent="0.4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4"/>
      <c r="X472" s="144"/>
      <c r="Y472" s="144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</row>
    <row r="473" spans="1:42" ht="15.75" customHeight="1" x14ac:dyDescent="0.4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4"/>
      <c r="X473" s="144"/>
      <c r="Y473" s="144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</row>
    <row r="474" spans="1:42" ht="15.75" customHeight="1" x14ac:dyDescent="0.4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4"/>
      <c r="X474" s="144"/>
      <c r="Y474" s="144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</row>
    <row r="475" spans="1:42" ht="15.75" customHeight="1" x14ac:dyDescent="0.4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4"/>
      <c r="X475" s="144"/>
      <c r="Y475" s="144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</row>
    <row r="476" spans="1:42" ht="15.75" customHeight="1" x14ac:dyDescent="0.4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4"/>
      <c r="X476" s="144"/>
      <c r="Y476" s="144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</row>
    <row r="477" spans="1:42" ht="15.75" customHeight="1" x14ac:dyDescent="0.4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4"/>
      <c r="X477" s="144"/>
      <c r="Y477" s="144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</row>
    <row r="478" spans="1:42" ht="15.75" customHeight="1" x14ac:dyDescent="0.4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4"/>
      <c r="X478" s="144"/>
      <c r="Y478" s="144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</row>
    <row r="479" spans="1:42" ht="15.75" customHeight="1" x14ac:dyDescent="0.4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4"/>
      <c r="X479" s="144"/>
      <c r="Y479" s="144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</row>
    <row r="480" spans="1:42" ht="15.75" customHeight="1" x14ac:dyDescent="0.4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4"/>
      <c r="X480" s="144"/>
      <c r="Y480" s="144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</row>
    <row r="481" spans="1:42" ht="15.75" customHeight="1" x14ac:dyDescent="0.4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4"/>
      <c r="X481" s="144"/>
      <c r="Y481" s="144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</row>
    <row r="482" spans="1:42" ht="15.75" customHeight="1" x14ac:dyDescent="0.4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4"/>
      <c r="X482" s="144"/>
      <c r="Y482" s="144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</row>
    <row r="483" spans="1:42" ht="15.75" customHeight="1" x14ac:dyDescent="0.4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4"/>
      <c r="X483" s="144"/>
      <c r="Y483" s="144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</row>
    <row r="484" spans="1:42" ht="15.75" customHeight="1" x14ac:dyDescent="0.4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4"/>
      <c r="X484" s="144"/>
      <c r="Y484" s="144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</row>
    <row r="485" spans="1:42" ht="15.75" customHeight="1" x14ac:dyDescent="0.4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4"/>
      <c r="X485" s="144"/>
      <c r="Y485" s="144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</row>
    <row r="486" spans="1:42" ht="15.75" customHeight="1" x14ac:dyDescent="0.4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4"/>
      <c r="X486" s="144"/>
      <c r="Y486" s="144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</row>
    <row r="487" spans="1:42" ht="15.75" customHeight="1" x14ac:dyDescent="0.4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4"/>
      <c r="X487" s="144"/>
      <c r="Y487" s="144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</row>
    <row r="488" spans="1:42" ht="15.75" customHeight="1" x14ac:dyDescent="0.4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4"/>
      <c r="X488" s="144"/>
      <c r="Y488" s="144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</row>
    <row r="489" spans="1:42" ht="15.75" customHeight="1" x14ac:dyDescent="0.4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4"/>
      <c r="X489" s="144"/>
      <c r="Y489" s="144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</row>
    <row r="490" spans="1:42" ht="15.75" customHeight="1" x14ac:dyDescent="0.4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4"/>
      <c r="X490" s="144"/>
      <c r="Y490" s="144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</row>
    <row r="491" spans="1:42" ht="15.75" customHeight="1" x14ac:dyDescent="0.4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4"/>
      <c r="X491" s="144"/>
      <c r="Y491" s="144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</row>
    <row r="492" spans="1:42" ht="15.75" customHeight="1" x14ac:dyDescent="0.4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4"/>
      <c r="X492" s="144"/>
      <c r="Y492" s="144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</row>
    <row r="493" spans="1:42" ht="15.75" customHeight="1" x14ac:dyDescent="0.4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4"/>
      <c r="X493" s="144"/>
      <c r="Y493" s="144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</row>
    <row r="494" spans="1:42" ht="15.75" customHeight="1" x14ac:dyDescent="0.4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4"/>
      <c r="X494" s="144"/>
      <c r="Y494" s="144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</row>
    <row r="495" spans="1:42" ht="15.75" customHeight="1" x14ac:dyDescent="0.4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4"/>
      <c r="X495" s="144"/>
      <c r="Y495" s="144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</row>
    <row r="496" spans="1:42" ht="15.75" customHeight="1" x14ac:dyDescent="0.4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4"/>
      <c r="X496" s="144"/>
      <c r="Y496" s="144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</row>
    <row r="497" spans="1:42" ht="15.75" customHeight="1" x14ac:dyDescent="0.4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4"/>
      <c r="X497" s="144"/>
      <c r="Y497" s="144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</row>
    <row r="498" spans="1:42" ht="15.75" customHeight="1" x14ac:dyDescent="0.4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4"/>
      <c r="X498" s="144"/>
      <c r="Y498" s="144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</row>
    <row r="499" spans="1:42" ht="15.75" customHeight="1" x14ac:dyDescent="0.4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4"/>
      <c r="X499" s="144"/>
      <c r="Y499" s="144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</row>
    <row r="500" spans="1:42" ht="15.75" customHeight="1" x14ac:dyDescent="0.4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4"/>
      <c r="X500" s="144"/>
      <c r="Y500" s="144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</row>
    <row r="501" spans="1:42" ht="15.75" customHeight="1" x14ac:dyDescent="0.4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4"/>
      <c r="X501" s="144"/>
      <c r="Y501" s="144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</row>
    <row r="502" spans="1:42" ht="15.75" customHeight="1" x14ac:dyDescent="0.4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4"/>
      <c r="X502" s="144"/>
      <c r="Y502" s="144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</row>
    <row r="503" spans="1:42" ht="15.75" customHeight="1" x14ac:dyDescent="0.4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4"/>
      <c r="X503" s="144"/>
      <c r="Y503" s="144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</row>
    <row r="504" spans="1:42" ht="15.75" customHeight="1" x14ac:dyDescent="0.4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4"/>
      <c r="X504" s="144"/>
      <c r="Y504" s="144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</row>
    <row r="505" spans="1:42" ht="15.75" customHeight="1" x14ac:dyDescent="0.4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4"/>
      <c r="X505" s="144"/>
      <c r="Y505" s="144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</row>
    <row r="506" spans="1:42" ht="15.75" customHeight="1" x14ac:dyDescent="0.4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4"/>
      <c r="X506" s="144"/>
      <c r="Y506" s="144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</row>
    <row r="507" spans="1:42" ht="15.75" customHeight="1" x14ac:dyDescent="0.4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4"/>
      <c r="X507" s="144"/>
      <c r="Y507" s="144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</row>
    <row r="508" spans="1:42" ht="15.75" customHeight="1" x14ac:dyDescent="0.4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4"/>
      <c r="X508" s="144"/>
      <c r="Y508" s="144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</row>
    <row r="509" spans="1:42" ht="15.75" customHeight="1" x14ac:dyDescent="0.4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4"/>
      <c r="X509" s="144"/>
      <c r="Y509" s="144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</row>
    <row r="510" spans="1:42" ht="15.75" customHeight="1" x14ac:dyDescent="0.4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4"/>
      <c r="X510" s="144"/>
      <c r="Y510" s="144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</row>
    <row r="511" spans="1:42" ht="15.75" customHeight="1" x14ac:dyDescent="0.4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4"/>
      <c r="X511" s="144"/>
      <c r="Y511" s="144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</row>
    <row r="512" spans="1:42" ht="15.75" customHeight="1" x14ac:dyDescent="0.4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4"/>
      <c r="X512" s="144"/>
      <c r="Y512" s="144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</row>
    <row r="513" spans="1:42" ht="15.75" customHeight="1" x14ac:dyDescent="0.4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4"/>
      <c r="X513" s="144"/>
      <c r="Y513" s="144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</row>
    <row r="514" spans="1:42" ht="15.75" customHeight="1" x14ac:dyDescent="0.4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4"/>
      <c r="X514" s="144"/>
      <c r="Y514" s="144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</row>
    <row r="515" spans="1:42" ht="15.75" customHeight="1" x14ac:dyDescent="0.4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4"/>
      <c r="X515" s="144"/>
      <c r="Y515" s="144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</row>
    <row r="516" spans="1:42" ht="15.75" customHeight="1" x14ac:dyDescent="0.4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4"/>
      <c r="X516" s="144"/>
      <c r="Y516" s="144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</row>
    <row r="517" spans="1:42" ht="15.75" customHeight="1" x14ac:dyDescent="0.4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4"/>
      <c r="X517" s="144"/>
      <c r="Y517" s="144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</row>
    <row r="518" spans="1:42" ht="15.75" customHeight="1" x14ac:dyDescent="0.4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4"/>
      <c r="X518" s="144"/>
      <c r="Y518" s="144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</row>
    <row r="519" spans="1:42" ht="15.75" customHeight="1" x14ac:dyDescent="0.4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4"/>
      <c r="X519" s="144"/>
      <c r="Y519" s="144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</row>
    <row r="520" spans="1:42" ht="15.75" customHeight="1" x14ac:dyDescent="0.4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4"/>
      <c r="X520" s="144"/>
      <c r="Y520" s="144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</row>
    <row r="521" spans="1:42" ht="15.75" customHeight="1" x14ac:dyDescent="0.4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4"/>
      <c r="X521" s="144"/>
      <c r="Y521" s="144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</row>
    <row r="522" spans="1:42" ht="15.75" customHeight="1" x14ac:dyDescent="0.4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4"/>
      <c r="X522" s="144"/>
      <c r="Y522" s="144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</row>
    <row r="523" spans="1:42" ht="15.75" customHeight="1" x14ac:dyDescent="0.4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4"/>
      <c r="X523" s="144"/>
      <c r="Y523" s="144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</row>
    <row r="524" spans="1:42" ht="15.75" customHeight="1" x14ac:dyDescent="0.4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4"/>
      <c r="X524" s="144"/>
      <c r="Y524" s="144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</row>
    <row r="525" spans="1:42" ht="15.75" customHeight="1" x14ac:dyDescent="0.4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4"/>
      <c r="X525" s="144"/>
      <c r="Y525" s="144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</row>
    <row r="526" spans="1:42" ht="15.75" customHeight="1" x14ac:dyDescent="0.4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4"/>
      <c r="X526" s="144"/>
      <c r="Y526" s="144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</row>
    <row r="527" spans="1:42" ht="15.75" customHeight="1" x14ac:dyDescent="0.4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4"/>
      <c r="X527" s="144"/>
      <c r="Y527" s="144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</row>
    <row r="528" spans="1:42" ht="15.75" customHeight="1" x14ac:dyDescent="0.4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4"/>
      <c r="X528" s="144"/>
      <c r="Y528" s="144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</row>
    <row r="529" spans="1:42" ht="15.75" customHeight="1" x14ac:dyDescent="0.4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4"/>
      <c r="X529" s="144"/>
      <c r="Y529" s="144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</row>
    <row r="530" spans="1:42" ht="15.75" customHeight="1" x14ac:dyDescent="0.4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4"/>
      <c r="X530" s="144"/>
      <c r="Y530" s="144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</row>
    <row r="531" spans="1:42" ht="15.75" customHeight="1" x14ac:dyDescent="0.4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4"/>
      <c r="X531" s="144"/>
      <c r="Y531" s="144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</row>
    <row r="532" spans="1:42" ht="15.75" customHeight="1" x14ac:dyDescent="0.4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4"/>
      <c r="X532" s="144"/>
      <c r="Y532" s="144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</row>
    <row r="533" spans="1:42" ht="15.75" customHeight="1" x14ac:dyDescent="0.4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4"/>
      <c r="X533" s="144"/>
      <c r="Y533" s="144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</row>
    <row r="534" spans="1:42" ht="15.75" customHeight="1" x14ac:dyDescent="0.4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4"/>
      <c r="X534" s="144"/>
      <c r="Y534" s="144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</row>
    <row r="535" spans="1:42" ht="15.75" customHeight="1" x14ac:dyDescent="0.4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4"/>
      <c r="X535" s="144"/>
      <c r="Y535" s="144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</row>
    <row r="536" spans="1:42" ht="15.75" customHeight="1" x14ac:dyDescent="0.4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4"/>
      <c r="X536" s="144"/>
      <c r="Y536" s="144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</row>
    <row r="537" spans="1:42" ht="15.75" customHeight="1" x14ac:dyDescent="0.4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4"/>
      <c r="X537" s="144"/>
      <c r="Y537" s="144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</row>
    <row r="538" spans="1:42" ht="15.75" customHeight="1" x14ac:dyDescent="0.4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4"/>
      <c r="X538" s="144"/>
      <c r="Y538" s="144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</row>
    <row r="539" spans="1:42" ht="15.75" customHeight="1" x14ac:dyDescent="0.4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4"/>
      <c r="X539" s="144"/>
      <c r="Y539" s="144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</row>
    <row r="540" spans="1:42" ht="15.75" customHeight="1" x14ac:dyDescent="0.4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4"/>
      <c r="X540" s="144"/>
      <c r="Y540" s="144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</row>
    <row r="541" spans="1:42" ht="15.75" customHeight="1" x14ac:dyDescent="0.4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4"/>
      <c r="X541" s="144"/>
      <c r="Y541" s="144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</row>
    <row r="542" spans="1:42" ht="15.75" customHeight="1" x14ac:dyDescent="0.4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4"/>
      <c r="X542" s="144"/>
      <c r="Y542" s="144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</row>
    <row r="543" spans="1:42" ht="15.75" customHeight="1" x14ac:dyDescent="0.4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4"/>
      <c r="X543" s="144"/>
      <c r="Y543" s="144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</row>
    <row r="544" spans="1:42" ht="15.75" customHeight="1" x14ac:dyDescent="0.4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4"/>
      <c r="X544" s="144"/>
      <c r="Y544" s="144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</row>
    <row r="545" spans="1:42" ht="15.75" customHeight="1" x14ac:dyDescent="0.4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4"/>
      <c r="X545" s="144"/>
      <c r="Y545" s="144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</row>
    <row r="546" spans="1:42" ht="15.75" customHeight="1" x14ac:dyDescent="0.4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4"/>
      <c r="X546" s="144"/>
      <c r="Y546" s="144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</row>
    <row r="547" spans="1:42" ht="15.75" customHeight="1" x14ac:dyDescent="0.4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4"/>
      <c r="X547" s="144"/>
      <c r="Y547" s="144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</row>
    <row r="548" spans="1:42" ht="15.75" customHeight="1" x14ac:dyDescent="0.4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4"/>
      <c r="X548" s="144"/>
      <c r="Y548" s="144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</row>
    <row r="549" spans="1:42" ht="15.75" customHeight="1" x14ac:dyDescent="0.4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4"/>
      <c r="X549" s="144"/>
      <c r="Y549" s="144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</row>
    <row r="550" spans="1:42" ht="15.75" customHeight="1" x14ac:dyDescent="0.4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4"/>
      <c r="X550" s="144"/>
      <c r="Y550" s="144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</row>
    <row r="551" spans="1:42" ht="15.75" customHeight="1" x14ac:dyDescent="0.4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4"/>
      <c r="X551" s="144"/>
      <c r="Y551" s="144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</row>
    <row r="552" spans="1:42" ht="15.75" customHeight="1" x14ac:dyDescent="0.4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4"/>
      <c r="X552" s="144"/>
      <c r="Y552" s="144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</row>
    <row r="553" spans="1:42" ht="15.75" customHeight="1" x14ac:dyDescent="0.4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4"/>
      <c r="X553" s="144"/>
      <c r="Y553" s="144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</row>
    <row r="554" spans="1:42" ht="15.75" customHeight="1" x14ac:dyDescent="0.4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4"/>
      <c r="X554" s="144"/>
      <c r="Y554" s="144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</row>
    <row r="555" spans="1:42" ht="15.75" customHeight="1" x14ac:dyDescent="0.4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4"/>
      <c r="X555" s="144"/>
      <c r="Y555" s="144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</row>
    <row r="556" spans="1:42" ht="15.75" customHeight="1" x14ac:dyDescent="0.4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4"/>
      <c r="X556" s="144"/>
      <c r="Y556" s="144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</row>
    <row r="557" spans="1:42" ht="15.75" customHeight="1" x14ac:dyDescent="0.4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4"/>
      <c r="X557" s="144"/>
      <c r="Y557" s="144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</row>
    <row r="558" spans="1:42" ht="15.75" customHeight="1" x14ac:dyDescent="0.4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4"/>
      <c r="X558" s="144"/>
      <c r="Y558" s="144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</row>
    <row r="559" spans="1:42" ht="15.75" customHeight="1" x14ac:dyDescent="0.4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4"/>
      <c r="X559" s="144"/>
      <c r="Y559" s="144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</row>
    <row r="560" spans="1:42" ht="15.75" customHeight="1" x14ac:dyDescent="0.4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4"/>
      <c r="X560" s="144"/>
      <c r="Y560" s="144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</row>
    <row r="561" spans="1:42" ht="15.75" customHeight="1" x14ac:dyDescent="0.4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4"/>
      <c r="X561" s="144"/>
      <c r="Y561" s="144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</row>
    <row r="562" spans="1:42" ht="15.75" customHeight="1" x14ac:dyDescent="0.4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4"/>
      <c r="X562" s="144"/>
      <c r="Y562" s="144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</row>
    <row r="563" spans="1:42" ht="15.75" customHeight="1" x14ac:dyDescent="0.4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4"/>
      <c r="X563" s="144"/>
      <c r="Y563" s="144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</row>
    <row r="564" spans="1:42" ht="15.75" customHeight="1" x14ac:dyDescent="0.4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4"/>
      <c r="X564" s="144"/>
      <c r="Y564" s="144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</row>
    <row r="565" spans="1:42" ht="15.75" customHeight="1" x14ac:dyDescent="0.4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4"/>
      <c r="X565" s="144"/>
      <c r="Y565" s="144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</row>
    <row r="566" spans="1:42" ht="15.75" customHeight="1" x14ac:dyDescent="0.4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4"/>
      <c r="X566" s="144"/>
      <c r="Y566" s="144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</row>
    <row r="567" spans="1:42" ht="15.75" customHeight="1" x14ac:dyDescent="0.4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4"/>
      <c r="X567" s="144"/>
      <c r="Y567" s="144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</row>
    <row r="568" spans="1:42" ht="15.75" customHeight="1" x14ac:dyDescent="0.4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4"/>
      <c r="X568" s="144"/>
      <c r="Y568" s="144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</row>
    <row r="569" spans="1:42" ht="15.75" customHeight="1" x14ac:dyDescent="0.4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4"/>
      <c r="X569" s="144"/>
      <c r="Y569" s="144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</row>
    <row r="570" spans="1:42" ht="15.75" customHeight="1" x14ac:dyDescent="0.4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4"/>
      <c r="X570" s="144"/>
      <c r="Y570" s="144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</row>
    <row r="571" spans="1:42" ht="15.75" customHeight="1" x14ac:dyDescent="0.4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4"/>
      <c r="X571" s="144"/>
      <c r="Y571" s="144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</row>
    <row r="572" spans="1:42" ht="15.75" customHeight="1" x14ac:dyDescent="0.4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4"/>
      <c r="X572" s="144"/>
      <c r="Y572" s="144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</row>
    <row r="573" spans="1:42" ht="15.75" customHeight="1" x14ac:dyDescent="0.4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4"/>
      <c r="X573" s="144"/>
      <c r="Y573" s="144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</row>
    <row r="574" spans="1:42" ht="15.75" customHeight="1" x14ac:dyDescent="0.4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4"/>
      <c r="X574" s="144"/>
      <c r="Y574" s="144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</row>
    <row r="575" spans="1:42" ht="15.75" customHeight="1" x14ac:dyDescent="0.4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4"/>
      <c r="X575" s="144"/>
      <c r="Y575" s="144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</row>
    <row r="576" spans="1:42" ht="15.75" customHeight="1" x14ac:dyDescent="0.4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4"/>
      <c r="X576" s="144"/>
      <c r="Y576" s="144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</row>
    <row r="577" spans="1:42" ht="15.75" customHeight="1" x14ac:dyDescent="0.4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4"/>
      <c r="X577" s="144"/>
      <c r="Y577" s="144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</row>
    <row r="578" spans="1:42" ht="15.75" customHeight="1" x14ac:dyDescent="0.4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4"/>
      <c r="X578" s="144"/>
      <c r="Y578" s="144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</row>
    <row r="579" spans="1:42" ht="15.75" customHeight="1" x14ac:dyDescent="0.4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4"/>
      <c r="X579" s="144"/>
      <c r="Y579" s="144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</row>
    <row r="580" spans="1:42" ht="15.75" customHeight="1" x14ac:dyDescent="0.4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4"/>
      <c r="X580" s="144"/>
      <c r="Y580" s="144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</row>
    <row r="581" spans="1:42" ht="15.75" customHeight="1" x14ac:dyDescent="0.4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4"/>
      <c r="X581" s="144"/>
      <c r="Y581" s="144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</row>
    <row r="582" spans="1:42" ht="15.75" customHeight="1" x14ac:dyDescent="0.4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4"/>
      <c r="X582" s="144"/>
      <c r="Y582" s="144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</row>
    <row r="583" spans="1:42" ht="15.75" customHeight="1" x14ac:dyDescent="0.4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4"/>
      <c r="X583" s="144"/>
      <c r="Y583" s="144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</row>
    <row r="584" spans="1:42" ht="15.75" customHeight="1" x14ac:dyDescent="0.4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4"/>
      <c r="X584" s="144"/>
      <c r="Y584" s="144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</row>
    <row r="585" spans="1:42" ht="15.75" customHeight="1" x14ac:dyDescent="0.4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4"/>
      <c r="X585" s="144"/>
      <c r="Y585" s="144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</row>
    <row r="586" spans="1:42" ht="15.75" customHeight="1" x14ac:dyDescent="0.4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4"/>
      <c r="X586" s="144"/>
      <c r="Y586" s="144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</row>
    <row r="587" spans="1:42" ht="15.75" customHeight="1" x14ac:dyDescent="0.4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4"/>
      <c r="X587" s="144"/>
      <c r="Y587" s="144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</row>
    <row r="588" spans="1:42" ht="15.75" customHeight="1" x14ac:dyDescent="0.4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4"/>
      <c r="X588" s="144"/>
      <c r="Y588" s="144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</row>
    <row r="589" spans="1:42" ht="15.75" customHeight="1" x14ac:dyDescent="0.4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4"/>
      <c r="X589" s="144"/>
      <c r="Y589" s="144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</row>
    <row r="590" spans="1:42" ht="15.75" customHeight="1" x14ac:dyDescent="0.4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4"/>
      <c r="X590" s="144"/>
      <c r="Y590" s="144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</row>
    <row r="591" spans="1:42" ht="15.75" customHeight="1" x14ac:dyDescent="0.4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4"/>
      <c r="X591" s="144"/>
      <c r="Y591" s="144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</row>
    <row r="592" spans="1:42" ht="15.75" customHeight="1" x14ac:dyDescent="0.4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4"/>
      <c r="X592" s="144"/>
      <c r="Y592" s="144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</row>
    <row r="593" spans="1:42" ht="15.75" customHeight="1" x14ac:dyDescent="0.4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4"/>
      <c r="X593" s="144"/>
      <c r="Y593" s="144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</row>
    <row r="594" spans="1:42" ht="15.75" customHeight="1" x14ac:dyDescent="0.4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4"/>
      <c r="X594" s="144"/>
      <c r="Y594" s="144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</row>
    <row r="595" spans="1:42" ht="15.75" customHeight="1" x14ac:dyDescent="0.4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4"/>
      <c r="X595" s="144"/>
      <c r="Y595" s="144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</row>
    <row r="596" spans="1:42" ht="15.75" customHeight="1" x14ac:dyDescent="0.4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4"/>
      <c r="X596" s="144"/>
      <c r="Y596" s="144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</row>
    <row r="597" spans="1:42" ht="15.75" customHeight="1" x14ac:dyDescent="0.4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4"/>
      <c r="X597" s="144"/>
      <c r="Y597" s="144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</row>
    <row r="598" spans="1:42" ht="15.75" customHeight="1" x14ac:dyDescent="0.4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4"/>
      <c r="X598" s="144"/>
      <c r="Y598" s="144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</row>
    <row r="599" spans="1:42" ht="15.75" customHeight="1" x14ac:dyDescent="0.4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4"/>
      <c r="X599" s="144"/>
      <c r="Y599" s="144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</row>
    <row r="600" spans="1:42" ht="15.75" customHeight="1" x14ac:dyDescent="0.4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4"/>
      <c r="X600" s="144"/>
      <c r="Y600" s="144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</row>
    <row r="601" spans="1:42" ht="15.75" customHeight="1" x14ac:dyDescent="0.4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4"/>
      <c r="X601" s="144"/>
      <c r="Y601" s="144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</row>
    <row r="602" spans="1:42" ht="15.75" customHeight="1" x14ac:dyDescent="0.4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4"/>
      <c r="X602" s="144"/>
      <c r="Y602" s="144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</row>
    <row r="603" spans="1:42" ht="15.75" customHeight="1" x14ac:dyDescent="0.4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4"/>
      <c r="X603" s="144"/>
      <c r="Y603" s="144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</row>
    <row r="604" spans="1:42" ht="15.75" customHeight="1" x14ac:dyDescent="0.4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4"/>
      <c r="X604" s="144"/>
      <c r="Y604" s="144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</row>
    <row r="605" spans="1:42" ht="15.75" customHeight="1" x14ac:dyDescent="0.4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4"/>
      <c r="X605" s="144"/>
      <c r="Y605" s="144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</row>
    <row r="606" spans="1:42" ht="15.75" customHeight="1" x14ac:dyDescent="0.4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4"/>
      <c r="X606" s="144"/>
      <c r="Y606" s="144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</row>
    <row r="607" spans="1:42" ht="15.75" customHeight="1" x14ac:dyDescent="0.4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4"/>
      <c r="X607" s="144"/>
      <c r="Y607" s="144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</row>
    <row r="608" spans="1:42" ht="15.75" customHeight="1" x14ac:dyDescent="0.4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4"/>
      <c r="X608" s="144"/>
      <c r="Y608" s="144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</row>
    <row r="609" spans="1:42" ht="15.75" customHeight="1" x14ac:dyDescent="0.4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4"/>
      <c r="X609" s="144"/>
      <c r="Y609" s="144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</row>
    <row r="610" spans="1:42" ht="15.75" customHeight="1" x14ac:dyDescent="0.4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4"/>
      <c r="X610" s="144"/>
      <c r="Y610" s="144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</row>
    <row r="611" spans="1:42" ht="15.75" customHeight="1" x14ac:dyDescent="0.4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4"/>
      <c r="X611" s="144"/>
      <c r="Y611" s="144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</row>
    <row r="612" spans="1:42" ht="15.75" customHeight="1" x14ac:dyDescent="0.4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4"/>
      <c r="X612" s="144"/>
      <c r="Y612" s="144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</row>
    <row r="613" spans="1:42" ht="15.75" customHeight="1" x14ac:dyDescent="0.4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4"/>
      <c r="X613" s="144"/>
      <c r="Y613" s="144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</row>
    <row r="614" spans="1:42" ht="15.75" customHeight="1" x14ac:dyDescent="0.4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4"/>
      <c r="X614" s="144"/>
      <c r="Y614" s="144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</row>
    <row r="615" spans="1:42" ht="15.75" customHeight="1" x14ac:dyDescent="0.4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4"/>
      <c r="X615" s="144"/>
      <c r="Y615" s="144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</row>
    <row r="616" spans="1:42" ht="15.75" customHeight="1" x14ac:dyDescent="0.4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4"/>
      <c r="X616" s="144"/>
      <c r="Y616" s="144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</row>
    <row r="617" spans="1:42" ht="15.75" customHeight="1" x14ac:dyDescent="0.4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4"/>
      <c r="X617" s="144"/>
      <c r="Y617" s="144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</row>
    <row r="618" spans="1:42" ht="15.75" customHeight="1" x14ac:dyDescent="0.4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4"/>
      <c r="X618" s="144"/>
      <c r="Y618" s="144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</row>
    <row r="619" spans="1:42" ht="15.75" customHeight="1" x14ac:dyDescent="0.4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4"/>
      <c r="X619" s="144"/>
      <c r="Y619" s="144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</row>
    <row r="620" spans="1:42" ht="15.75" customHeight="1" x14ac:dyDescent="0.4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4"/>
      <c r="X620" s="144"/>
      <c r="Y620" s="144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</row>
    <row r="621" spans="1:42" ht="15.75" customHeight="1" x14ac:dyDescent="0.4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4"/>
      <c r="X621" s="144"/>
      <c r="Y621" s="144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</row>
    <row r="622" spans="1:42" ht="15.75" customHeight="1" x14ac:dyDescent="0.4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4"/>
      <c r="X622" s="144"/>
      <c r="Y622" s="144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</row>
    <row r="623" spans="1:42" ht="15.75" customHeight="1" x14ac:dyDescent="0.4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4"/>
      <c r="X623" s="144"/>
      <c r="Y623" s="144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</row>
    <row r="624" spans="1:42" ht="15.75" customHeight="1" x14ac:dyDescent="0.4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4"/>
      <c r="X624" s="144"/>
      <c r="Y624" s="144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</row>
    <row r="625" spans="1:42" ht="15.75" customHeight="1" x14ac:dyDescent="0.4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4"/>
      <c r="X625" s="144"/>
      <c r="Y625" s="144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</row>
    <row r="626" spans="1:42" ht="15.75" customHeight="1" x14ac:dyDescent="0.4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4"/>
      <c r="X626" s="144"/>
      <c r="Y626" s="144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</row>
    <row r="627" spans="1:42" ht="15.75" customHeight="1" x14ac:dyDescent="0.4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4"/>
      <c r="X627" s="144"/>
      <c r="Y627" s="144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</row>
    <row r="628" spans="1:42" ht="15.75" customHeight="1" x14ac:dyDescent="0.4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4"/>
      <c r="X628" s="144"/>
      <c r="Y628" s="144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</row>
    <row r="629" spans="1:42" ht="15.75" customHeight="1" x14ac:dyDescent="0.4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4"/>
      <c r="X629" s="144"/>
      <c r="Y629" s="144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</row>
    <row r="630" spans="1:42" ht="15.75" customHeight="1" x14ac:dyDescent="0.4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4"/>
      <c r="X630" s="144"/>
      <c r="Y630" s="144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</row>
    <row r="631" spans="1:42" ht="15.75" customHeight="1" x14ac:dyDescent="0.4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4"/>
      <c r="X631" s="144"/>
      <c r="Y631" s="144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</row>
    <row r="632" spans="1:42" ht="15.75" customHeight="1" x14ac:dyDescent="0.4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4"/>
      <c r="X632" s="144"/>
      <c r="Y632" s="144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</row>
    <row r="633" spans="1:42" ht="15.75" customHeight="1" x14ac:dyDescent="0.4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4"/>
      <c r="X633" s="144"/>
      <c r="Y633" s="144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</row>
    <row r="634" spans="1:42" ht="15.75" customHeight="1" x14ac:dyDescent="0.4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4"/>
      <c r="X634" s="144"/>
      <c r="Y634" s="144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</row>
    <row r="635" spans="1:42" ht="15.75" customHeight="1" x14ac:dyDescent="0.4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4"/>
      <c r="X635" s="144"/>
      <c r="Y635" s="144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</row>
    <row r="636" spans="1:42" ht="15.75" customHeight="1" x14ac:dyDescent="0.4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4"/>
      <c r="X636" s="144"/>
      <c r="Y636" s="144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</row>
    <row r="637" spans="1:42" ht="15.75" customHeight="1" x14ac:dyDescent="0.4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4"/>
      <c r="X637" s="144"/>
      <c r="Y637" s="144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</row>
    <row r="638" spans="1:42" ht="15.75" customHeight="1" x14ac:dyDescent="0.4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4"/>
      <c r="X638" s="144"/>
      <c r="Y638" s="144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</row>
    <row r="639" spans="1:42" ht="15.75" customHeight="1" x14ac:dyDescent="0.4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4"/>
      <c r="X639" s="144"/>
      <c r="Y639" s="144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</row>
    <row r="640" spans="1:42" ht="15.75" customHeight="1" x14ac:dyDescent="0.4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4"/>
      <c r="X640" s="144"/>
      <c r="Y640" s="144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</row>
    <row r="641" spans="1:42" ht="15.75" customHeight="1" x14ac:dyDescent="0.4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4"/>
      <c r="X641" s="144"/>
      <c r="Y641" s="144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</row>
    <row r="642" spans="1:42" ht="15.75" customHeight="1" x14ac:dyDescent="0.4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4"/>
      <c r="X642" s="144"/>
      <c r="Y642" s="144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</row>
    <row r="643" spans="1:42" ht="15.75" customHeight="1" x14ac:dyDescent="0.4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4"/>
      <c r="X643" s="144"/>
      <c r="Y643" s="144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</row>
    <row r="644" spans="1:42" ht="15.75" customHeight="1" x14ac:dyDescent="0.4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4"/>
      <c r="X644" s="144"/>
      <c r="Y644" s="144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</row>
    <row r="645" spans="1:42" ht="15.75" customHeight="1" x14ac:dyDescent="0.4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4"/>
      <c r="X645" s="144"/>
      <c r="Y645" s="144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</row>
    <row r="646" spans="1:42" ht="15.75" customHeight="1" x14ac:dyDescent="0.4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4"/>
      <c r="X646" s="144"/>
      <c r="Y646" s="144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</row>
    <row r="647" spans="1:42" ht="15.75" customHeight="1" x14ac:dyDescent="0.4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4"/>
      <c r="X647" s="144"/>
      <c r="Y647" s="144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</row>
    <row r="648" spans="1:42" ht="15.75" customHeight="1" x14ac:dyDescent="0.4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4"/>
      <c r="X648" s="144"/>
      <c r="Y648" s="144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</row>
    <row r="649" spans="1:42" ht="15.75" customHeight="1" x14ac:dyDescent="0.4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4"/>
      <c r="X649" s="144"/>
      <c r="Y649" s="144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</row>
    <row r="650" spans="1:42" ht="15.75" customHeight="1" x14ac:dyDescent="0.4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4"/>
      <c r="X650" s="144"/>
      <c r="Y650" s="144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</row>
    <row r="651" spans="1:42" ht="15.75" customHeight="1" x14ac:dyDescent="0.4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4"/>
      <c r="X651" s="144"/>
      <c r="Y651" s="144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</row>
    <row r="652" spans="1:42" ht="15.75" customHeight="1" x14ac:dyDescent="0.4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4"/>
      <c r="X652" s="144"/>
      <c r="Y652" s="144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</row>
    <row r="653" spans="1:42" ht="15.75" customHeight="1" x14ac:dyDescent="0.4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4"/>
      <c r="X653" s="144"/>
      <c r="Y653" s="144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</row>
    <row r="654" spans="1:42" ht="15.75" customHeight="1" x14ac:dyDescent="0.4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4"/>
      <c r="X654" s="144"/>
      <c r="Y654" s="144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</row>
    <row r="655" spans="1:42" ht="15.75" customHeight="1" x14ac:dyDescent="0.4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4"/>
      <c r="X655" s="144"/>
      <c r="Y655" s="144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</row>
    <row r="656" spans="1:42" ht="15.75" customHeight="1" x14ac:dyDescent="0.4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4"/>
      <c r="X656" s="144"/>
      <c r="Y656" s="144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</row>
    <row r="657" spans="1:42" ht="15.75" customHeight="1" x14ac:dyDescent="0.4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4"/>
      <c r="X657" s="144"/>
      <c r="Y657" s="144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</row>
    <row r="658" spans="1:42" ht="15.75" customHeight="1" x14ac:dyDescent="0.4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4"/>
      <c r="X658" s="144"/>
      <c r="Y658" s="144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</row>
    <row r="659" spans="1:42" ht="15.75" customHeight="1" x14ac:dyDescent="0.4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4"/>
      <c r="X659" s="144"/>
      <c r="Y659" s="144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</row>
    <row r="660" spans="1:42" ht="15.75" customHeight="1" x14ac:dyDescent="0.4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4"/>
      <c r="X660" s="144"/>
      <c r="Y660" s="144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</row>
    <row r="661" spans="1:42" ht="15.75" customHeight="1" x14ac:dyDescent="0.4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4"/>
      <c r="X661" s="144"/>
      <c r="Y661" s="144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</row>
    <row r="662" spans="1:42" ht="15.75" customHeight="1" x14ac:dyDescent="0.4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4"/>
      <c r="X662" s="144"/>
      <c r="Y662" s="144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</row>
    <row r="663" spans="1:42" ht="15.75" customHeight="1" x14ac:dyDescent="0.4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4"/>
      <c r="X663" s="144"/>
      <c r="Y663" s="144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</row>
    <row r="664" spans="1:42" ht="15.75" customHeight="1" x14ac:dyDescent="0.4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4"/>
      <c r="X664" s="144"/>
      <c r="Y664" s="144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</row>
    <row r="665" spans="1:42" ht="15.75" customHeight="1" x14ac:dyDescent="0.4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4"/>
      <c r="X665" s="144"/>
      <c r="Y665" s="144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</row>
    <row r="666" spans="1:42" ht="15.75" customHeight="1" x14ac:dyDescent="0.4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4"/>
      <c r="X666" s="144"/>
      <c r="Y666" s="144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</row>
    <row r="667" spans="1:42" ht="15.75" customHeight="1" x14ac:dyDescent="0.4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4"/>
      <c r="X667" s="144"/>
      <c r="Y667" s="144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</row>
    <row r="668" spans="1:42" ht="15.75" customHeight="1" x14ac:dyDescent="0.4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4"/>
      <c r="X668" s="144"/>
      <c r="Y668" s="144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</row>
    <row r="669" spans="1:42" ht="15.75" customHeight="1" x14ac:dyDescent="0.4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4"/>
      <c r="X669" s="144"/>
      <c r="Y669" s="144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</row>
    <row r="670" spans="1:42" ht="15.75" customHeight="1" x14ac:dyDescent="0.4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4"/>
      <c r="X670" s="144"/>
      <c r="Y670" s="144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</row>
    <row r="671" spans="1:42" ht="15.75" customHeight="1" x14ac:dyDescent="0.4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4"/>
      <c r="X671" s="144"/>
      <c r="Y671" s="144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</row>
    <row r="672" spans="1:42" ht="15.75" customHeight="1" x14ac:dyDescent="0.4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4"/>
      <c r="X672" s="144"/>
      <c r="Y672" s="144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</row>
    <row r="673" spans="1:42" ht="15.75" customHeight="1" x14ac:dyDescent="0.4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4"/>
      <c r="X673" s="144"/>
      <c r="Y673" s="144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</row>
    <row r="674" spans="1:42" ht="15.75" customHeight="1" x14ac:dyDescent="0.4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4"/>
      <c r="X674" s="144"/>
      <c r="Y674" s="144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</row>
    <row r="675" spans="1:42" ht="15.75" customHeight="1" x14ac:dyDescent="0.4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4"/>
      <c r="X675" s="144"/>
      <c r="Y675" s="144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</row>
    <row r="676" spans="1:42" ht="15.75" customHeight="1" x14ac:dyDescent="0.4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4"/>
      <c r="X676" s="144"/>
      <c r="Y676" s="144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</row>
    <row r="677" spans="1:42" ht="15.75" customHeight="1" x14ac:dyDescent="0.4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4"/>
      <c r="X677" s="144"/>
      <c r="Y677" s="144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</row>
    <row r="678" spans="1:42" ht="15.75" customHeight="1" x14ac:dyDescent="0.4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4"/>
      <c r="X678" s="144"/>
      <c r="Y678" s="144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</row>
    <row r="679" spans="1:42" ht="15.75" customHeight="1" x14ac:dyDescent="0.4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4"/>
      <c r="X679" s="144"/>
      <c r="Y679" s="144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</row>
    <row r="680" spans="1:42" ht="15.75" customHeight="1" x14ac:dyDescent="0.4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4"/>
      <c r="X680" s="144"/>
      <c r="Y680" s="144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</row>
    <row r="681" spans="1:42" ht="15.75" customHeight="1" x14ac:dyDescent="0.4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4"/>
      <c r="X681" s="144"/>
      <c r="Y681" s="144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</row>
    <row r="682" spans="1:42" ht="15.75" customHeight="1" x14ac:dyDescent="0.4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4"/>
      <c r="X682" s="144"/>
      <c r="Y682" s="144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</row>
    <row r="683" spans="1:42" ht="15.75" customHeight="1" x14ac:dyDescent="0.4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4"/>
      <c r="X683" s="144"/>
      <c r="Y683" s="144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</row>
    <row r="684" spans="1:42" ht="15.75" customHeight="1" x14ac:dyDescent="0.4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4"/>
      <c r="X684" s="144"/>
      <c r="Y684" s="144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</row>
    <row r="685" spans="1:42" ht="15.75" customHeight="1" x14ac:dyDescent="0.4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4"/>
      <c r="X685" s="144"/>
      <c r="Y685" s="144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</row>
    <row r="686" spans="1:42" ht="15.75" customHeight="1" x14ac:dyDescent="0.4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4"/>
      <c r="X686" s="144"/>
      <c r="Y686" s="144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</row>
    <row r="687" spans="1:42" ht="15.75" customHeight="1" x14ac:dyDescent="0.4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4"/>
      <c r="X687" s="144"/>
      <c r="Y687" s="144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</row>
    <row r="688" spans="1:42" ht="15.75" customHeight="1" x14ac:dyDescent="0.4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4"/>
      <c r="X688" s="144"/>
      <c r="Y688" s="144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</row>
    <row r="689" spans="1:42" ht="15.75" customHeight="1" x14ac:dyDescent="0.4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4"/>
      <c r="X689" s="144"/>
      <c r="Y689" s="144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</row>
    <row r="690" spans="1:42" ht="15.75" customHeight="1" x14ac:dyDescent="0.4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4"/>
      <c r="X690" s="144"/>
      <c r="Y690" s="144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</row>
    <row r="691" spans="1:42" ht="15.75" customHeight="1" x14ac:dyDescent="0.4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4"/>
      <c r="X691" s="144"/>
      <c r="Y691" s="144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</row>
    <row r="692" spans="1:42" ht="15.75" customHeight="1" x14ac:dyDescent="0.4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4"/>
      <c r="X692" s="144"/>
      <c r="Y692" s="144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</row>
    <row r="693" spans="1:42" ht="15.75" customHeight="1" x14ac:dyDescent="0.4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4"/>
      <c r="X693" s="144"/>
      <c r="Y693" s="144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</row>
    <row r="694" spans="1:42" ht="15.75" customHeight="1" x14ac:dyDescent="0.4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4"/>
      <c r="X694" s="144"/>
      <c r="Y694" s="144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</row>
    <row r="695" spans="1:42" ht="15.75" customHeight="1" x14ac:dyDescent="0.4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4"/>
      <c r="X695" s="144"/>
      <c r="Y695" s="144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</row>
    <row r="696" spans="1:42" ht="15.75" customHeight="1" x14ac:dyDescent="0.4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4"/>
      <c r="X696" s="144"/>
      <c r="Y696" s="144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</row>
    <row r="697" spans="1:42" ht="15.75" customHeight="1" x14ac:dyDescent="0.4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4"/>
      <c r="X697" s="144"/>
      <c r="Y697" s="144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</row>
    <row r="698" spans="1:42" ht="15.75" customHeight="1" x14ac:dyDescent="0.4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4"/>
      <c r="X698" s="144"/>
      <c r="Y698" s="144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</row>
    <row r="699" spans="1:42" ht="15.75" customHeight="1" x14ac:dyDescent="0.4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4"/>
      <c r="X699" s="144"/>
      <c r="Y699" s="144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</row>
    <row r="700" spans="1:42" ht="15.75" customHeight="1" x14ac:dyDescent="0.4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4"/>
      <c r="X700" s="144"/>
      <c r="Y700" s="144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</row>
    <row r="701" spans="1:42" ht="15.75" customHeight="1" x14ac:dyDescent="0.4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4"/>
      <c r="X701" s="144"/>
      <c r="Y701" s="144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</row>
    <row r="702" spans="1:42" ht="15.75" customHeight="1" x14ac:dyDescent="0.4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4"/>
      <c r="X702" s="144"/>
      <c r="Y702" s="144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</row>
    <row r="703" spans="1:42" ht="15.75" customHeight="1" x14ac:dyDescent="0.4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4"/>
      <c r="X703" s="144"/>
      <c r="Y703" s="144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</row>
    <row r="704" spans="1:42" ht="15.75" customHeight="1" x14ac:dyDescent="0.4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4"/>
      <c r="X704" s="144"/>
      <c r="Y704" s="144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</row>
    <row r="705" spans="1:42" ht="15.75" customHeight="1" x14ac:dyDescent="0.4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4"/>
      <c r="X705" s="144"/>
      <c r="Y705" s="144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</row>
    <row r="706" spans="1:42" ht="15.75" customHeight="1" x14ac:dyDescent="0.4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4"/>
      <c r="X706" s="144"/>
      <c r="Y706" s="144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</row>
    <row r="707" spans="1:42" ht="15.75" customHeight="1" x14ac:dyDescent="0.4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4"/>
      <c r="X707" s="144"/>
      <c r="Y707" s="144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</row>
    <row r="708" spans="1:42" ht="15.75" customHeight="1" x14ac:dyDescent="0.4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4"/>
      <c r="X708" s="144"/>
      <c r="Y708" s="144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</row>
    <row r="709" spans="1:42" ht="15.75" customHeight="1" x14ac:dyDescent="0.4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4"/>
      <c r="X709" s="144"/>
      <c r="Y709" s="144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</row>
    <row r="710" spans="1:42" ht="15.75" customHeight="1" x14ac:dyDescent="0.4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4"/>
      <c r="X710" s="144"/>
      <c r="Y710" s="144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</row>
    <row r="711" spans="1:42" ht="15.75" customHeight="1" x14ac:dyDescent="0.4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4"/>
      <c r="X711" s="144"/>
      <c r="Y711" s="144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</row>
    <row r="712" spans="1:42" ht="15.75" customHeight="1" x14ac:dyDescent="0.4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4"/>
      <c r="X712" s="144"/>
      <c r="Y712" s="144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</row>
    <row r="713" spans="1:42" ht="15.75" customHeight="1" x14ac:dyDescent="0.4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4"/>
      <c r="X713" s="144"/>
      <c r="Y713" s="144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</row>
    <row r="714" spans="1:42" ht="15.75" customHeight="1" x14ac:dyDescent="0.4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4"/>
      <c r="X714" s="144"/>
      <c r="Y714" s="144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</row>
    <row r="715" spans="1:42" ht="15.75" customHeight="1" x14ac:dyDescent="0.4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4"/>
      <c r="X715" s="144"/>
      <c r="Y715" s="144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</row>
    <row r="716" spans="1:42" ht="15.75" customHeight="1" x14ac:dyDescent="0.4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4"/>
      <c r="X716" s="144"/>
      <c r="Y716" s="144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</row>
    <row r="717" spans="1:42" ht="15.75" customHeight="1" x14ac:dyDescent="0.4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4"/>
      <c r="X717" s="144"/>
      <c r="Y717" s="144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</row>
    <row r="718" spans="1:42" ht="15.75" customHeight="1" x14ac:dyDescent="0.4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4"/>
      <c r="X718" s="144"/>
      <c r="Y718" s="144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</row>
    <row r="719" spans="1:42" ht="15.75" customHeight="1" x14ac:dyDescent="0.4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4"/>
      <c r="X719" s="144"/>
      <c r="Y719" s="144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</row>
    <row r="720" spans="1:42" ht="15.75" customHeight="1" x14ac:dyDescent="0.4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4"/>
      <c r="X720" s="144"/>
      <c r="Y720" s="144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</row>
    <row r="721" spans="1:42" ht="15.75" customHeight="1" x14ac:dyDescent="0.4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4"/>
      <c r="X721" s="144"/>
      <c r="Y721" s="144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</row>
    <row r="722" spans="1:42" ht="15.75" customHeight="1" x14ac:dyDescent="0.4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4"/>
      <c r="X722" s="144"/>
      <c r="Y722" s="144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</row>
    <row r="723" spans="1:42" ht="15.75" customHeight="1" x14ac:dyDescent="0.4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4"/>
      <c r="X723" s="144"/>
      <c r="Y723" s="144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</row>
    <row r="724" spans="1:42" ht="15.75" customHeight="1" x14ac:dyDescent="0.4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4"/>
      <c r="X724" s="144"/>
      <c r="Y724" s="144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</row>
    <row r="725" spans="1:42" ht="15.75" customHeight="1" x14ac:dyDescent="0.4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4"/>
      <c r="X725" s="144"/>
      <c r="Y725" s="144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</row>
    <row r="726" spans="1:42" ht="15.75" customHeight="1" x14ac:dyDescent="0.4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4"/>
      <c r="X726" s="144"/>
      <c r="Y726" s="144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</row>
    <row r="727" spans="1:42" ht="15.75" customHeight="1" x14ac:dyDescent="0.4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4"/>
      <c r="X727" s="144"/>
      <c r="Y727" s="144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</row>
    <row r="728" spans="1:42" ht="15.75" customHeight="1" x14ac:dyDescent="0.4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4"/>
      <c r="X728" s="144"/>
      <c r="Y728" s="144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</row>
    <row r="729" spans="1:42" ht="15.75" customHeight="1" x14ac:dyDescent="0.4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4"/>
      <c r="X729" s="144"/>
      <c r="Y729" s="144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</row>
    <row r="730" spans="1:42" ht="15.75" customHeight="1" x14ac:dyDescent="0.4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4"/>
      <c r="X730" s="144"/>
      <c r="Y730" s="144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</row>
    <row r="731" spans="1:42" ht="15.75" customHeight="1" x14ac:dyDescent="0.4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4"/>
      <c r="X731" s="144"/>
      <c r="Y731" s="144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</row>
    <row r="732" spans="1:42" ht="15.75" customHeight="1" x14ac:dyDescent="0.4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4"/>
      <c r="X732" s="144"/>
      <c r="Y732" s="144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</row>
    <row r="733" spans="1:42" ht="15.75" customHeight="1" x14ac:dyDescent="0.4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4"/>
      <c r="X733" s="144"/>
      <c r="Y733" s="144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</row>
    <row r="734" spans="1:42" ht="15.75" customHeight="1" x14ac:dyDescent="0.4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4"/>
      <c r="X734" s="144"/>
      <c r="Y734" s="144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</row>
    <row r="735" spans="1:42" ht="15.75" customHeight="1" x14ac:dyDescent="0.4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4"/>
      <c r="X735" s="144"/>
      <c r="Y735" s="144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</row>
    <row r="736" spans="1:42" ht="15.75" customHeight="1" x14ac:dyDescent="0.4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4"/>
      <c r="X736" s="144"/>
      <c r="Y736" s="144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143"/>
      <c r="AP736" s="143"/>
    </row>
    <row r="737" spans="1:42" ht="15.75" customHeight="1" x14ac:dyDescent="0.4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4"/>
      <c r="X737" s="144"/>
      <c r="Y737" s="144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143"/>
      <c r="AP737" s="143"/>
    </row>
    <row r="738" spans="1:42" ht="15.75" customHeight="1" x14ac:dyDescent="0.4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4"/>
      <c r="X738" s="144"/>
      <c r="Y738" s="144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143"/>
      <c r="AP738" s="143"/>
    </row>
    <row r="739" spans="1:42" ht="15.75" customHeight="1" x14ac:dyDescent="0.4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4"/>
      <c r="X739" s="144"/>
      <c r="Y739" s="144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</row>
    <row r="740" spans="1:42" ht="15.75" customHeight="1" x14ac:dyDescent="0.4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4"/>
      <c r="X740" s="144"/>
      <c r="Y740" s="144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</row>
    <row r="741" spans="1:42" ht="15.75" customHeight="1" x14ac:dyDescent="0.4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4"/>
      <c r="X741" s="144"/>
      <c r="Y741" s="144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</row>
    <row r="742" spans="1:42" ht="15.75" customHeight="1" x14ac:dyDescent="0.4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4"/>
      <c r="X742" s="144"/>
      <c r="Y742" s="144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</row>
    <row r="743" spans="1:42" ht="15.75" customHeight="1" x14ac:dyDescent="0.4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4"/>
      <c r="X743" s="144"/>
      <c r="Y743" s="144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</row>
    <row r="744" spans="1:42" ht="15.75" customHeight="1" x14ac:dyDescent="0.4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4"/>
      <c r="X744" s="144"/>
      <c r="Y744" s="144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</row>
    <row r="745" spans="1:42" ht="15.75" customHeight="1" x14ac:dyDescent="0.4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4"/>
      <c r="X745" s="144"/>
      <c r="Y745" s="144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</row>
    <row r="746" spans="1:42" ht="15.75" customHeight="1" x14ac:dyDescent="0.4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4"/>
      <c r="X746" s="144"/>
      <c r="Y746" s="144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</row>
    <row r="747" spans="1:42" ht="15.75" customHeight="1" x14ac:dyDescent="0.4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4"/>
      <c r="X747" s="144"/>
      <c r="Y747" s="144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</row>
    <row r="748" spans="1:42" ht="15.75" customHeight="1" x14ac:dyDescent="0.4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4"/>
      <c r="X748" s="144"/>
      <c r="Y748" s="144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</row>
    <row r="749" spans="1:42" ht="15.75" customHeight="1" x14ac:dyDescent="0.4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4"/>
      <c r="X749" s="144"/>
      <c r="Y749" s="144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</row>
    <row r="750" spans="1:42" ht="15.75" customHeight="1" x14ac:dyDescent="0.4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4"/>
      <c r="X750" s="144"/>
      <c r="Y750" s="144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</row>
    <row r="751" spans="1:42" ht="15.75" customHeight="1" x14ac:dyDescent="0.4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4"/>
      <c r="X751" s="144"/>
      <c r="Y751" s="144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</row>
    <row r="752" spans="1:42" ht="15.75" customHeight="1" x14ac:dyDescent="0.4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4"/>
      <c r="X752" s="144"/>
      <c r="Y752" s="144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</row>
    <row r="753" spans="1:42" ht="15.75" customHeight="1" x14ac:dyDescent="0.4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4"/>
      <c r="X753" s="144"/>
      <c r="Y753" s="144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</row>
    <row r="754" spans="1:42" ht="15.75" customHeight="1" x14ac:dyDescent="0.4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4"/>
      <c r="X754" s="144"/>
      <c r="Y754" s="144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143"/>
      <c r="AP754" s="143"/>
    </row>
    <row r="755" spans="1:42" ht="15.75" customHeight="1" x14ac:dyDescent="0.4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4"/>
      <c r="X755" s="144"/>
      <c r="Y755" s="144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143"/>
      <c r="AP755" s="143"/>
    </row>
    <row r="756" spans="1:42" ht="15.75" customHeight="1" x14ac:dyDescent="0.4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4"/>
      <c r="X756" s="144"/>
      <c r="Y756" s="144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143"/>
      <c r="AP756" s="143"/>
    </row>
    <row r="757" spans="1:42" ht="15.75" customHeight="1" x14ac:dyDescent="0.4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4"/>
      <c r="X757" s="144"/>
      <c r="Y757" s="144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143"/>
      <c r="AP757" s="143"/>
    </row>
    <row r="758" spans="1:42" ht="15.75" customHeight="1" x14ac:dyDescent="0.4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4"/>
      <c r="X758" s="144"/>
      <c r="Y758" s="144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143"/>
      <c r="AP758" s="143"/>
    </row>
    <row r="759" spans="1:42" ht="15.75" customHeight="1" x14ac:dyDescent="0.4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4"/>
      <c r="X759" s="144"/>
      <c r="Y759" s="144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143"/>
      <c r="AP759" s="143"/>
    </row>
    <row r="760" spans="1:42" ht="15.75" customHeight="1" x14ac:dyDescent="0.4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4"/>
      <c r="X760" s="144"/>
      <c r="Y760" s="144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</row>
    <row r="761" spans="1:42" ht="15.75" customHeight="1" x14ac:dyDescent="0.4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4"/>
      <c r="X761" s="144"/>
      <c r="Y761" s="144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143"/>
      <c r="AP761" s="143"/>
    </row>
    <row r="762" spans="1:42" ht="15.75" customHeight="1" x14ac:dyDescent="0.4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4"/>
      <c r="X762" s="144"/>
      <c r="Y762" s="144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</row>
    <row r="763" spans="1:42" ht="15.75" customHeight="1" x14ac:dyDescent="0.4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4"/>
      <c r="X763" s="144"/>
      <c r="Y763" s="144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</row>
    <row r="764" spans="1:42" ht="15.75" customHeight="1" x14ac:dyDescent="0.4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4"/>
      <c r="X764" s="144"/>
      <c r="Y764" s="144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</row>
    <row r="765" spans="1:42" ht="15.75" customHeight="1" x14ac:dyDescent="0.4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4"/>
      <c r="X765" s="144"/>
      <c r="Y765" s="144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</row>
    <row r="766" spans="1:42" ht="15.75" customHeight="1" x14ac:dyDescent="0.4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4"/>
      <c r="X766" s="144"/>
      <c r="Y766" s="144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</row>
    <row r="767" spans="1:42" ht="15.75" customHeight="1" x14ac:dyDescent="0.4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4"/>
      <c r="X767" s="144"/>
      <c r="Y767" s="144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</row>
    <row r="768" spans="1:42" ht="15.75" customHeight="1" x14ac:dyDescent="0.4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4"/>
      <c r="X768" s="144"/>
      <c r="Y768" s="144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</row>
    <row r="769" spans="1:42" ht="15.75" customHeight="1" x14ac:dyDescent="0.4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4"/>
      <c r="X769" s="144"/>
      <c r="Y769" s="144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</row>
    <row r="770" spans="1:42" ht="15.75" customHeight="1" x14ac:dyDescent="0.4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4"/>
      <c r="X770" s="144"/>
      <c r="Y770" s="144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</row>
    <row r="771" spans="1:42" ht="15.75" customHeight="1" x14ac:dyDescent="0.4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4"/>
      <c r="X771" s="144"/>
      <c r="Y771" s="144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143"/>
      <c r="AP771" s="143"/>
    </row>
    <row r="772" spans="1:42" ht="15.75" customHeight="1" x14ac:dyDescent="0.4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4"/>
      <c r="X772" s="144"/>
      <c r="Y772" s="144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143"/>
      <c r="AP772" s="143"/>
    </row>
    <row r="773" spans="1:42" ht="15.75" customHeight="1" x14ac:dyDescent="0.4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4"/>
      <c r="X773" s="144"/>
      <c r="Y773" s="144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</row>
    <row r="774" spans="1:42" ht="15.75" customHeight="1" x14ac:dyDescent="0.4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4"/>
      <c r="X774" s="144"/>
      <c r="Y774" s="144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143"/>
      <c r="AP774" s="143"/>
    </row>
    <row r="775" spans="1:42" ht="15.75" customHeight="1" x14ac:dyDescent="0.4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4"/>
      <c r="X775" s="144"/>
      <c r="Y775" s="144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143"/>
      <c r="AP775" s="143"/>
    </row>
    <row r="776" spans="1:42" ht="15.75" customHeight="1" x14ac:dyDescent="0.4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4"/>
      <c r="X776" s="144"/>
      <c r="Y776" s="144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143"/>
      <c r="AP776" s="143"/>
    </row>
    <row r="777" spans="1:42" ht="15.75" customHeight="1" x14ac:dyDescent="0.4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4"/>
      <c r="X777" s="144"/>
      <c r="Y777" s="144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143"/>
      <c r="AP777" s="143"/>
    </row>
    <row r="778" spans="1:42" ht="15.75" customHeight="1" x14ac:dyDescent="0.4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4"/>
      <c r="X778" s="144"/>
      <c r="Y778" s="144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143"/>
      <c r="AP778" s="143"/>
    </row>
    <row r="779" spans="1:42" ht="15.75" customHeight="1" x14ac:dyDescent="0.4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4"/>
      <c r="X779" s="144"/>
      <c r="Y779" s="144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143"/>
      <c r="AP779" s="143"/>
    </row>
    <row r="780" spans="1:42" ht="15.75" customHeight="1" x14ac:dyDescent="0.4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4"/>
      <c r="X780" s="144"/>
      <c r="Y780" s="144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143"/>
      <c r="AP780" s="143"/>
    </row>
    <row r="781" spans="1:42" ht="15.75" customHeight="1" x14ac:dyDescent="0.4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4"/>
      <c r="X781" s="144"/>
      <c r="Y781" s="144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143"/>
      <c r="AP781" s="143"/>
    </row>
    <row r="782" spans="1:42" ht="15.75" customHeight="1" x14ac:dyDescent="0.4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4"/>
      <c r="X782" s="144"/>
      <c r="Y782" s="144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143"/>
      <c r="AP782" s="143"/>
    </row>
    <row r="783" spans="1:42" ht="15.75" customHeight="1" x14ac:dyDescent="0.4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4"/>
      <c r="X783" s="144"/>
      <c r="Y783" s="144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143"/>
      <c r="AP783" s="143"/>
    </row>
    <row r="784" spans="1:42" ht="15.75" customHeight="1" x14ac:dyDescent="0.4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4"/>
      <c r="X784" s="144"/>
      <c r="Y784" s="144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143"/>
      <c r="AP784" s="143"/>
    </row>
    <row r="785" spans="1:42" ht="15.75" customHeight="1" x14ac:dyDescent="0.4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4"/>
      <c r="X785" s="144"/>
      <c r="Y785" s="144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</row>
    <row r="786" spans="1:42" ht="15.75" customHeight="1" x14ac:dyDescent="0.4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4"/>
      <c r="X786" s="144"/>
      <c r="Y786" s="144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</row>
    <row r="787" spans="1:42" ht="15.75" customHeight="1" x14ac:dyDescent="0.4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4"/>
      <c r="X787" s="144"/>
      <c r="Y787" s="144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</row>
    <row r="788" spans="1:42" ht="15.75" customHeight="1" x14ac:dyDescent="0.4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4"/>
      <c r="X788" s="144"/>
      <c r="Y788" s="144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</row>
    <row r="789" spans="1:42" ht="15.75" customHeight="1" x14ac:dyDescent="0.4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4"/>
      <c r="X789" s="144"/>
      <c r="Y789" s="144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</row>
    <row r="790" spans="1:42" ht="15.75" customHeight="1" x14ac:dyDescent="0.4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4"/>
      <c r="X790" s="144"/>
      <c r="Y790" s="144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</row>
    <row r="791" spans="1:42" ht="15.75" customHeight="1" x14ac:dyDescent="0.4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4"/>
      <c r="X791" s="144"/>
      <c r="Y791" s="144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</row>
    <row r="792" spans="1:42" ht="15.75" customHeight="1" x14ac:dyDescent="0.4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4"/>
      <c r="X792" s="144"/>
      <c r="Y792" s="144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</row>
    <row r="793" spans="1:42" ht="15.75" customHeight="1" x14ac:dyDescent="0.4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4"/>
      <c r="X793" s="144"/>
      <c r="Y793" s="144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</row>
    <row r="794" spans="1:42" ht="15.75" customHeight="1" x14ac:dyDescent="0.4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4"/>
      <c r="X794" s="144"/>
      <c r="Y794" s="144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</row>
    <row r="795" spans="1:42" ht="15.75" customHeight="1" x14ac:dyDescent="0.4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4"/>
      <c r="X795" s="144"/>
      <c r="Y795" s="144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</row>
    <row r="796" spans="1:42" ht="15.75" customHeight="1" x14ac:dyDescent="0.4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4"/>
      <c r="X796" s="144"/>
      <c r="Y796" s="144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</row>
    <row r="797" spans="1:42" ht="15.75" customHeight="1" x14ac:dyDescent="0.4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4"/>
      <c r="X797" s="144"/>
      <c r="Y797" s="144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</row>
    <row r="798" spans="1:42" ht="15.75" customHeight="1" x14ac:dyDescent="0.4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4"/>
      <c r="X798" s="144"/>
      <c r="Y798" s="144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</row>
    <row r="799" spans="1:42" ht="15.75" customHeight="1" x14ac:dyDescent="0.4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4"/>
      <c r="X799" s="144"/>
      <c r="Y799" s="144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</row>
    <row r="800" spans="1:42" ht="15.75" customHeight="1" x14ac:dyDescent="0.4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4"/>
      <c r="X800" s="144"/>
      <c r="Y800" s="144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</row>
    <row r="801" spans="1:42" ht="15.75" customHeight="1" x14ac:dyDescent="0.4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4"/>
      <c r="X801" s="144"/>
      <c r="Y801" s="144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</row>
    <row r="802" spans="1:42" ht="15.75" customHeight="1" x14ac:dyDescent="0.4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4"/>
      <c r="X802" s="144"/>
      <c r="Y802" s="144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</row>
    <row r="803" spans="1:42" ht="15.75" customHeight="1" x14ac:dyDescent="0.4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4"/>
      <c r="X803" s="144"/>
      <c r="Y803" s="144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</row>
    <row r="804" spans="1:42" ht="15.75" customHeight="1" x14ac:dyDescent="0.4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4"/>
      <c r="X804" s="144"/>
      <c r="Y804" s="144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</row>
    <row r="805" spans="1:42" ht="15.75" customHeight="1" x14ac:dyDescent="0.4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4"/>
      <c r="X805" s="144"/>
      <c r="Y805" s="144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</row>
    <row r="806" spans="1:42" ht="15.75" customHeight="1" x14ac:dyDescent="0.4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4"/>
      <c r="X806" s="144"/>
      <c r="Y806" s="144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</row>
    <row r="807" spans="1:42" ht="15.75" customHeight="1" x14ac:dyDescent="0.4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4"/>
      <c r="X807" s="144"/>
      <c r="Y807" s="144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</row>
    <row r="808" spans="1:42" ht="15.75" customHeight="1" x14ac:dyDescent="0.4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4"/>
      <c r="X808" s="144"/>
      <c r="Y808" s="144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</row>
    <row r="809" spans="1:42" ht="15.75" customHeight="1" x14ac:dyDescent="0.4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4"/>
      <c r="X809" s="144"/>
      <c r="Y809" s="144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</row>
    <row r="810" spans="1:42" ht="15.75" customHeight="1" x14ac:dyDescent="0.4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4"/>
      <c r="X810" s="144"/>
      <c r="Y810" s="144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</row>
    <row r="811" spans="1:42" ht="15.75" customHeight="1" x14ac:dyDescent="0.4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4"/>
      <c r="X811" s="144"/>
      <c r="Y811" s="144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</row>
    <row r="812" spans="1:42" ht="15.75" customHeight="1" x14ac:dyDescent="0.4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4"/>
      <c r="X812" s="144"/>
      <c r="Y812" s="144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</row>
    <row r="813" spans="1:42" ht="15.75" customHeight="1" x14ac:dyDescent="0.4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4"/>
      <c r="X813" s="144"/>
      <c r="Y813" s="144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</row>
    <row r="814" spans="1:42" ht="15.75" customHeight="1" x14ac:dyDescent="0.4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4"/>
      <c r="X814" s="144"/>
      <c r="Y814" s="144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</row>
    <row r="815" spans="1:42" ht="15.75" customHeight="1" x14ac:dyDescent="0.4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4"/>
      <c r="X815" s="144"/>
      <c r="Y815" s="144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</row>
    <row r="816" spans="1:42" ht="15.75" customHeight="1" x14ac:dyDescent="0.4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4"/>
      <c r="X816" s="144"/>
      <c r="Y816" s="144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</row>
    <row r="817" spans="1:42" ht="15.75" customHeight="1" x14ac:dyDescent="0.4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4"/>
      <c r="X817" s="144"/>
      <c r="Y817" s="144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</row>
    <row r="818" spans="1:42" ht="15.75" customHeight="1" x14ac:dyDescent="0.4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4"/>
      <c r="X818" s="144"/>
      <c r="Y818" s="144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</row>
    <row r="819" spans="1:42" ht="15.75" customHeight="1" x14ac:dyDescent="0.4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4"/>
      <c r="X819" s="144"/>
      <c r="Y819" s="144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</row>
    <row r="820" spans="1:42" ht="15.75" customHeight="1" x14ac:dyDescent="0.4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4"/>
      <c r="X820" s="144"/>
      <c r="Y820" s="144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</row>
    <row r="821" spans="1:42" ht="15.75" customHeight="1" x14ac:dyDescent="0.4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4"/>
      <c r="X821" s="144"/>
      <c r="Y821" s="144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</row>
    <row r="822" spans="1:42" ht="15.75" customHeight="1" x14ac:dyDescent="0.4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4"/>
      <c r="X822" s="144"/>
      <c r="Y822" s="144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</row>
    <row r="823" spans="1:42" ht="15.75" customHeight="1" x14ac:dyDescent="0.4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4"/>
      <c r="X823" s="144"/>
      <c r="Y823" s="144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</row>
    <row r="824" spans="1:42" ht="15.75" customHeight="1" x14ac:dyDescent="0.4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4"/>
      <c r="X824" s="144"/>
      <c r="Y824" s="144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</row>
    <row r="825" spans="1:42" ht="15.75" customHeight="1" x14ac:dyDescent="0.4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4"/>
      <c r="X825" s="144"/>
      <c r="Y825" s="144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</row>
    <row r="826" spans="1:42" ht="15.75" customHeight="1" x14ac:dyDescent="0.4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4"/>
      <c r="X826" s="144"/>
      <c r="Y826" s="144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</row>
    <row r="827" spans="1:42" ht="15.75" customHeight="1" x14ac:dyDescent="0.4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4"/>
      <c r="X827" s="144"/>
      <c r="Y827" s="144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</row>
    <row r="828" spans="1:42" ht="15.75" customHeight="1" x14ac:dyDescent="0.4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4"/>
      <c r="X828" s="144"/>
      <c r="Y828" s="144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</row>
    <row r="829" spans="1:42" ht="15.75" customHeight="1" x14ac:dyDescent="0.4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4"/>
      <c r="X829" s="144"/>
      <c r="Y829" s="144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</row>
    <row r="830" spans="1:42" ht="15.75" customHeight="1" x14ac:dyDescent="0.4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4"/>
      <c r="X830" s="144"/>
      <c r="Y830" s="144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</row>
    <row r="831" spans="1:42" ht="15.75" customHeight="1" x14ac:dyDescent="0.4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4"/>
      <c r="X831" s="144"/>
      <c r="Y831" s="144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</row>
    <row r="832" spans="1:42" ht="15.75" customHeight="1" x14ac:dyDescent="0.4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4"/>
      <c r="X832" s="144"/>
      <c r="Y832" s="144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</row>
    <row r="833" spans="1:42" ht="15.75" customHeight="1" x14ac:dyDescent="0.4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4"/>
      <c r="X833" s="144"/>
      <c r="Y833" s="144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</row>
    <row r="834" spans="1:42" ht="15.75" customHeight="1" x14ac:dyDescent="0.4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4"/>
      <c r="X834" s="144"/>
      <c r="Y834" s="144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</row>
    <row r="835" spans="1:42" ht="15.75" customHeight="1" x14ac:dyDescent="0.4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4"/>
      <c r="X835" s="144"/>
      <c r="Y835" s="144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</row>
    <row r="836" spans="1:42" ht="15.75" customHeight="1" x14ac:dyDescent="0.4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4"/>
      <c r="X836" s="144"/>
      <c r="Y836" s="144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</row>
    <row r="837" spans="1:42" ht="15.75" customHeight="1" x14ac:dyDescent="0.4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4"/>
      <c r="X837" s="144"/>
      <c r="Y837" s="144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</row>
    <row r="838" spans="1:42" ht="15.75" customHeight="1" x14ac:dyDescent="0.4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4"/>
      <c r="X838" s="144"/>
      <c r="Y838" s="144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</row>
    <row r="839" spans="1:42" ht="15.75" customHeight="1" x14ac:dyDescent="0.4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4"/>
      <c r="X839" s="144"/>
      <c r="Y839" s="144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</row>
    <row r="840" spans="1:42" ht="15.75" customHeight="1" x14ac:dyDescent="0.4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4"/>
      <c r="X840" s="144"/>
      <c r="Y840" s="144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</row>
    <row r="841" spans="1:42" ht="15.75" customHeight="1" x14ac:dyDescent="0.4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4"/>
      <c r="X841" s="144"/>
      <c r="Y841" s="144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</row>
    <row r="842" spans="1:42" ht="15.75" customHeight="1" x14ac:dyDescent="0.4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4"/>
      <c r="X842" s="144"/>
      <c r="Y842" s="144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</row>
    <row r="843" spans="1:42" ht="15.75" customHeight="1" x14ac:dyDescent="0.4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4"/>
      <c r="X843" s="144"/>
      <c r="Y843" s="144"/>
      <c r="Z843" s="143"/>
      <c r="AA843" s="143"/>
      <c r="AB843" s="143"/>
      <c r="AC843" s="143"/>
      <c r="AD843" s="143"/>
      <c r="AE843" s="143"/>
      <c r="AF843" s="143"/>
      <c r="AG843" s="143"/>
      <c r="AH843" s="143"/>
      <c r="AI843" s="143"/>
      <c r="AJ843" s="143"/>
      <c r="AK843" s="143"/>
      <c r="AL843" s="143"/>
      <c r="AM843" s="143"/>
      <c r="AN843" s="143"/>
      <c r="AO843" s="143"/>
      <c r="AP843" s="143"/>
    </row>
    <row r="844" spans="1:42" ht="15.75" customHeight="1" x14ac:dyDescent="0.4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4"/>
      <c r="X844" s="144"/>
      <c r="Y844" s="144"/>
      <c r="Z844" s="143"/>
      <c r="AA844" s="143"/>
      <c r="AB844" s="143"/>
      <c r="AC844" s="143"/>
      <c r="AD844" s="143"/>
      <c r="AE844" s="143"/>
      <c r="AF844" s="143"/>
      <c r="AG844" s="143"/>
      <c r="AH844" s="143"/>
      <c r="AI844" s="143"/>
      <c r="AJ844" s="143"/>
      <c r="AK844" s="143"/>
      <c r="AL844" s="143"/>
      <c r="AM844" s="143"/>
      <c r="AN844" s="143"/>
      <c r="AO844" s="143"/>
      <c r="AP844" s="143"/>
    </row>
    <row r="845" spans="1:42" ht="15.75" customHeight="1" x14ac:dyDescent="0.4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4"/>
      <c r="X845" s="144"/>
      <c r="Y845" s="144"/>
      <c r="Z845" s="143"/>
      <c r="AA845" s="143"/>
      <c r="AB845" s="143"/>
      <c r="AC845" s="143"/>
      <c r="AD845" s="143"/>
      <c r="AE845" s="143"/>
      <c r="AF845" s="143"/>
      <c r="AG845" s="143"/>
      <c r="AH845" s="143"/>
      <c r="AI845" s="143"/>
      <c r="AJ845" s="143"/>
      <c r="AK845" s="143"/>
      <c r="AL845" s="143"/>
      <c r="AM845" s="143"/>
      <c r="AN845" s="143"/>
      <c r="AO845" s="143"/>
      <c r="AP845" s="143"/>
    </row>
    <row r="846" spans="1:42" ht="15.75" customHeight="1" x14ac:dyDescent="0.4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4"/>
      <c r="X846" s="144"/>
      <c r="Y846" s="144"/>
      <c r="Z846" s="143"/>
      <c r="AA846" s="143"/>
      <c r="AB846" s="143"/>
      <c r="AC846" s="143"/>
      <c r="AD846" s="143"/>
      <c r="AE846" s="143"/>
      <c r="AF846" s="143"/>
      <c r="AG846" s="143"/>
      <c r="AH846" s="143"/>
      <c r="AI846" s="143"/>
      <c r="AJ846" s="143"/>
      <c r="AK846" s="143"/>
      <c r="AL846" s="143"/>
      <c r="AM846" s="143"/>
      <c r="AN846" s="143"/>
      <c r="AO846" s="143"/>
      <c r="AP846" s="143"/>
    </row>
    <row r="847" spans="1:42" ht="15.75" customHeight="1" x14ac:dyDescent="0.4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4"/>
      <c r="X847" s="144"/>
      <c r="Y847" s="144"/>
      <c r="Z847" s="143"/>
      <c r="AA847" s="143"/>
      <c r="AB847" s="143"/>
      <c r="AC847" s="143"/>
      <c r="AD847" s="143"/>
      <c r="AE847" s="143"/>
      <c r="AF847" s="143"/>
      <c r="AG847" s="143"/>
      <c r="AH847" s="143"/>
      <c r="AI847" s="143"/>
      <c r="AJ847" s="143"/>
      <c r="AK847" s="143"/>
      <c r="AL847" s="143"/>
      <c r="AM847" s="143"/>
      <c r="AN847" s="143"/>
      <c r="AO847" s="143"/>
      <c r="AP847" s="143"/>
    </row>
    <row r="848" spans="1:42" ht="15.75" customHeight="1" x14ac:dyDescent="0.4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4"/>
      <c r="X848" s="144"/>
      <c r="Y848" s="144"/>
      <c r="Z848" s="143"/>
      <c r="AA848" s="143"/>
      <c r="AB848" s="143"/>
      <c r="AC848" s="143"/>
      <c r="AD848" s="143"/>
      <c r="AE848" s="143"/>
      <c r="AF848" s="143"/>
      <c r="AG848" s="143"/>
      <c r="AH848" s="143"/>
      <c r="AI848" s="143"/>
      <c r="AJ848" s="143"/>
      <c r="AK848" s="143"/>
      <c r="AL848" s="143"/>
      <c r="AM848" s="143"/>
      <c r="AN848" s="143"/>
      <c r="AO848" s="143"/>
      <c r="AP848" s="143"/>
    </row>
    <row r="849" spans="1:42" ht="15.75" customHeight="1" x14ac:dyDescent="0.4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4"/>
      <c r="X849" s="144"/>
      <c r="Y849" s="144"/>
      <c r="Z849" s="143"/>
      <c r="AA849" s="143"/>
      <c r="AB849" s="143"/>
      <c r="AC849" s="143"/>
      <c r="AD849" s="143"/>
      <c r="AE849" s="143"/>
      <c r="AF849" s="143"/>
      <c r="AG849" s="143"/>
      <c r="AH849" s="143"/>
      <c r="AI849" s="143"/>
      <c r="AJ849" s="143"/>
      <c r="AK849" s="143"/>
      <c r="AL849" s="143"/>
      <c r="AM849" s="143"/>
      <c r="AN849" s="143"/>
      <c r="AO849" s="143"/>
      <c r="AP849" s="143"/>
    </row>
    <row r="850" spans="1:42" ht="15.75" customHeight="1" x14ac:dyDescent="0.4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4"/>
      <c r="X850" s="144"/>
      <c r="Y850" s="144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</row>
    <row r="851" spans="1:42" ht="15.75" customHeight="1" x14ac:dyDescent="0.4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4"/>
      <c r="X851" s="144"/>
      <c r="Y851" s="144"/>
      <c r="Z851" s="143"/>
      <c r="AA851" s="143"/>
      <c r="AB851" s="143"/>
      <c r="AC851" s="143"/>
      <c r="AD851" s="143"/>
      <c r="AE851" s="143"/>
      <c r="AF851" s="143"/>
      <c r="AG851" s="143"/>
      <c r="AH851" s="143"/>
      <c r="AI851" s="143"/>
      <c r="AJ851" s="143"/>
      <c r="AK851" s="143"/>
      <c r="AL851" s="143"/>
      <c r="AM851" s="143"/>
      <c r="AN851" s="143"/>
      <c r="AO851" s="143"/>
      <c r="AP851" s="143"/>
    </row>
    <row r="852" spans="1:42" ht="15.75" customHeight="1" x14ac:dyDescent="0.4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4"/>
      <c r="X852" s="144"/>
      <c r="Y852" s="144"/>
      <c r="Z852" s="143"/>
      <c r="AA852" s="143"/>
      <c r="AB852" s="143"/>
      <c r="AC852" s="143"/>
      <c r="AD852" s="143"/>
      <c r="AE852" s="143"/>
      <c r="AF852" s="143"/>
      <c r="AG852" s="143"/>
      <c r="AH852" s="143"/>
      <c r="AI852" s="143"/>
      <c r="AJ852" s="143"/>
      <c r="AK852" s="143"/>
      <c r="AL852" s="143"/>
      <c r="AM852" s="143"/>
      <c r="AN852" s="143"/>
      <c r="AO852" s="143"/>
      <c r="AP852" s="143"/>
    </row>
    <row r="853" spans="1:42" ht="15.75" customHeight="1" x14ac:dyDescent="0.4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4"/>
      <c r="X853" s="144"/>
      <c r="Y853" s="144"/>
      <c r="Z853" s="143"/>
      <c r="AA853" s="143"/>
      <c r="AB853" s="143"/>
      <c r="AC853" s="143"/>
      <c r="AD853" s="143"/>
      <c r="AE853" s="143"/>
      <c r="AF853" s="143"/>
      <c r="AG853" s="143"/>
      <c r="AH853" s="143"/>
      <c r="AI853" s="143"/>
      <c r="AJ853" s="143"/>
      <c r="AK853" s="143"/>
      <c r="AL853" s="143"/>
      <c r="AM853" s="143"/>
      <c r="AN853" s="143"/>
      <c r="AO853" s="143"/>
      <c r="AP853" s="143"/>
    </row>
    <row r="854" spans="1:42" ht="15.75" customHeight="1" x14ac:dyDescent="0.4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4"/>
      <c r="X854" s="144"/>
      <c r="Y854" s="144"/>
      <c r="Z854" s="143"/>
      <c r="AA854" s="143"/>
      <c r="AB854" s="143"/>
      <c r="AC854" s="143"/>
      <c r="AD854" s="143"/>
      <c r="AE854" s="143"/>
      <c r="AF854" s="143"/>
      <c r="AG854" s="143"/>
      <c r="AH854" s="143"/>
      <c r="AI854" s="143"/>
      <c r="AJ854" s="143"/>
      <c r="AK854" s="143"/>
      <c r="AL854" s="143"/>
      <c r="AM854" s="143"/>
      <c r="AN854" s="143"/>
      <c r="AO854" s="143"/>
      <c r="AP854" s="143"/>
    </row>
    <row r="855" spans="1:42" ht="15.75" customHeight="1" x14ac:dyDescent="0.4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4"/>
      <c r="X855" s="144"/>
      <c r="Y855" s="144"/>
      <c r="Z855" s="143"/>
      <c r="AA855" s="143"/>
      <c r="AB855" s="143"/>
      <c r="AC855" s="143"/>
      <c r="AD855" s="143"/>
      <c r="AE855" s="143"/>
      <c r="AF855" s="143"/>
      <c r="AG855" s="143"/>
      <c r="AH855" s="143"/>
      <c r="AI855" s="143"/>
      <c r="AJ855" s="143"/>
      <c r="AK855" s="143"/>
      <c r="AL855" s="143"/>
      <c r="AM855" s="143"/>
      <c r="AN855" s="143"/>
      <c r="AO855" s="143"/>
      <c r="AP855" s="143"/>
    </row>
    <row r="856" spans="1:42" ht="15.75" customHeight="1" x14ac:dyDescent="0.4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4"/>
      <c r="X856" s="144"/>
      <c r="Y856" s="144"/>
      <c r="Z856" s="143"/>
      <c r="AA856" s="143"/>
      <c r="AB856" s="143"/>
      <c r="AC856" s="143"/>
      <c r="AD856" s="143"/>
      <c r="AE856" s="143"/>
      <c r="AF856" s="143"/>
      <c r="AG856" s="143"/>
      <c r="AH856" s="143"/>
      <c r="AI856" s="143"/>
      <c r="AJ856" s="143"/>
      <c r="AK856" s="143"/>
      <c r="AL856" s="143"/>
      <c r="AM856" s="143"/>
      <c r="AN856" s="143"/>
      <c r="AO856" s="143"/>
      <c r="AP856" s="143"/>
    </row>
    <row r="857" spans="1:42" ht="15.75" customHeight="1" x14ac:dyDescent="0.4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4"/>
      <c r="X857" s="144"/>
      <c r="Y857" s="144"/>
      <c r="Z857" s="143"/>
      <c r="AA857" s="143"/>
      <c r="AB857" s="143"/>
      <c r="AC857" s="143"/>
      <c r="AD857" s="143"/>
      <c r="AE857" s="143"/>
      <c r="AF857" s="143"/>
      <c r="AG857" s="143"/>
      <c r="AH857" s="143"/>
      <c r="AI857" s="143"/>
      <c r="AJ857" s="143"/>
      <c r="AK857" s="143"/>
      <c r="AL857" s="143"/>
      <c r="AM857" s="143"/>
      <c r="AN857" s="143"/>
      <c r="AO857" s="143"/>
      <c r="AP857" s="143"/>
    </row>
    <row r="858" spans="1:42" ht="15.75" customHeight="1" x14ac:dyDescent="0.4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4"/>
      <c r="X858" s="144"/>
      <c r="Y858" s="144"/>
      <c r="Z858" s="143"/>
      <c r="AA858" s="143"/>
      <c r="AB858" s="143"/>
      <c r="AC858" s="143"/>
      <c r="AD858" s="143"/>
      <c r="AE858" s="143"/>
      <c r="AF858" s="143"/>
      <c r="AG858" s="143"/>
      <c r="AH858" s="143"/>
      <c r="AI858" s="143"/>
      <c r="AJ858" s="143"/>
      <c r="AK858" s="143"/>
      <c r="AL858" s="143"/>
      <c r="AM858" s="143"/>
      <c r="AN858" s="143"/>
      <c r="AO858" s="143"/>
      <c r="AP858" s="143"/>
    </row>
    <row r="859" spans="1:42" ht="15.75" customHeight="1" x14ac:dyDescent="0.4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4"/>
      <c r="X859" s="144"/>
      <c r="Y859" s="144"/>
      <c r="Z859" s="143"/>
      <c r="AA859" s="143"/>
      <c r="AB859" s="143"/>
      <c r="AC859" s="143"/>
      <c r="AD859" s="143"/>
      <c r="AE859" s="143"/>
      <c r="AF859" s="143"/>
      <c r="AG859" s="143"/>
      <c r="AH859" s="143"/>
      <c r="AI859" s="143"/>
      <c r="AJ859" s="143"/>
      <c r="AK859" s="143"/>
      <c r="AL859" s="143"/>
      <c r="AM859" s="143"/>
      <c r="AN859" s="143"/>
      <c r="AO859" s="143"/>
      <c r="AP859" s="143"/>
    </row>
    <row r="860" spans="1:42" ht="15.75" customHeight="1" x14ac:dyDescent="0.4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4"/>
      <c r="X860" s="144"/>
      <c r="Y860" s="144"/>
      <c r="Z860" s="143"/>
      <c r="AA860" s="143"/>
      <c r="AB860" s="143"/>
      <c r="AC860" s="143"/>
      <c r="AD860" s="143"/>
      <c r="AE860" s="143"/>
      <c r="AF860" s="143"/>
      <c r="AG860" s="143"/>
      <c r="AH860" s="143"/>
      <c r="AI860" s="143"/>
      <c r="AJ860" s="143"/>
      <c r="AK860" s="143"/>
      <c r="AL860" s="143"/>
      <c r="AM860" s="143"/>
      <c r="AN860" s="143"/>
      <c r="AO860" s="143"/>
      <c r="AP860" s="143"/>
    </row>
    <row r="861" spans="1:42" ht="15.75" customHeight="1" x14ac:dyDescent="0.4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4"/>
      <c r="X861" s="144"/>
      <c r="Y861" s="144"/>
      <c r="Z861" s="143"/>
      <c r="AA861" s="143"/>
      <c r="AB861" s="143"/>
      <c r="AC861" s="143"/>
      <c r="AD861" s="143"/>
      <c r="AE861" s="143"/>
      <c r="AF861" s="143"/>
      <c r="AG861" s="143"/>
      <c r="AH861" s="143"/>
      <c r="AI861" s="143"/>
      <c r="AJ861" s="143"/>
      <c r="AK861" s="143"/>
      <c r="AL861" s="143"/>
      <c r="AM861" s="143"/>
      <c r="AN861" s="143"/>
      <c r="AO861" s="143"/>
      <c r="AP861" s="143"/>
    </row>
    <row r="862" spans="1:42" ht="15.75" customHeight="1" x14ac:dyDescent="0.4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4"/>
      <c r="X862" s="144"/>
      <c r="Y862" s="144"/>
      <c r="Z862" s="143"/>
      <c r="AA862" s="143"/>
      <c r="AB862" s="143"/>
      <c r="AC862" s="143"/>
      <c r="AD862" s="143"/>
      <c r="AE862" s="143"/>
      <c r="AF862" s="143"/>
      <c r="AG862" s="143"/>
      <c r="AH862" s="143"/>
      <c r="AI862" s="143"/>
      <c r="AJ862" s="143"/>
      <c r="AK862" s="143"/>
      <c r="AL862" s="143"/>
      <c r="AM862" s="143"/>
      <c r="AN862" s="143"/>
      <c r="AO862" s="143"/>
      <c r="AP862" s="143"/>
    </row>
    <row r="863" spans="1:42" ht="15.75" customHeight="1" x14ac:dyDescent="0.4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4"/>
      <c r="X863" s="144"/>
      <c r="Y863" s="144"/>
      <c r="Z863" s="143"/>
      <c r="AA863" s="143"/>
      <c r="AB863" s="143"/>
      <c r="AC863" s="143"/>
      <c r="AD863" s="143"/>
      <c r="AE863" s="143"/>
      <c r="AF863" s="143"/>
      <c r="AG863" s="143"/>
      <c r="AH863" s="143"/>
      <c r="AI863" s="143"/>
      <c r="AJ863" s="143"/>
      <c r="AK863" s="143"/>
      <c r="AL863" s="143"/>
      <c r="AM863" s="143"/>
      <c r="AN863" s="143"/>
      <c r="AO863" s="143"/>
      <c r="AP863" s="143"/>
    </row>
    <row r="864" spans="1:42" ht="15.75" customHeight="1" x14ac:dyDescent="0.4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4"/>
      <c r="X864" s="144"/>
      <c r="Y864" s="144"/>
      <c r="Z864" s="143"/>
      <c r="AA864" s="143"/>
      <c r="AB864" s="143"/>
      <c r="AC864" s="143"/>
      <c r="AD864" s="143"/>
      <c r="AE864" s="143"/>
      <c r="AF864" s="143"/>
      <c r="AG864" s="143"/>
      <c r="AH864" s="143"/>
      <c r="AI864" s="143"/>
      <c r="AJ864" s="143"/>
      <c r="AK864" s="143"/>
      <c r="AL864" s="143"/>
      <c r="AM864" s="143"/>
      <c r="AN864" s="143"/>
      <c r="AO864" s="143"/>
      <c r="AP864" s="143"/>
    </row>
    <row r="865" spans="1:42" ht="15.75" customHeight="1" x14ac:dyDescent="0.4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4"/>
      <c r="X865" s="144"/>
      <c r="Y865" s="144"/>
      <c r="Z865" s="143"/>
      <c r="AA865" s="143"/>
      <c r="AB865" s="143"/>
      <c r="AC865" s="143"/>
      <c r="AD865" s="143"/>
      <c r="AE865" s="143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</row>
    <row r="866" spans="1:42" ht="15.75" customHeight="1" x14ac:dyDescent="0.4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4"/>
      <c r="X866" s="144"/>
      <c r="Y866" s="144"/>
      <c r="Z866" s="143"/>
      <c r="AA866" s="143"/>
      <c r="AB866" s="143"/>
      <c r="AC866" s="143"/>
      <c r="AD866" s="143"/>
      <c r="AE866" s="143"/>
      <c r="AF866" s="143"/>
      <c r="AG866" s="143"/>
      <c r="AH866" s="143"/>
      <c r="AI866" s="143"/>
      <c r="AJ866" s="143"/>
      <c r="AK866" s="143"/>
      <c r="AL866" s="143"/>
      <c r="AM866" s="143"/>
      <c r="AN866" s="143"/>
      <c r="AO866" s="143"/>
      <c r="AP866" s="143"/>
    </row>
    <row r="867" spans="1:42" ht="15.75" customHeight="1" x14ac:dyDescent="0.4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4"/>
      <c r="X867" s="144"/>
      <c r="Y867" s="144"/>
      <c r="Z867" s="143"/>
      <c r="AA867" s="143"/>
      <c r="AB867" s="143"/>
      <c r="AC867" s="143"/>
      <c r="AD867" s="143"/>
      <c r="AE867" s="143"/>
      <c r="AF867" s="143"/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</row>
    <row r="868" spans="1:42" ht="15.75" customHeight="1" x14ac:dyDescent="0.4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4"/>
      <c r="X868" s="144"/>
      <c r="Y868" s="144"/>
      <c r="Z868" s="143"/>
      <c r="AA868" s="143"/>
      <c r="AB868" s="143"/>
      <c r="AC868" s="143"/>
      <c r="AD868" s="143"/>
      <c r="AE868" s="143"/>
      <c r="AF868" s="143"/>
      <c r="AG868" s="143"/>
      <c r="AH868" s="143"/>
      <c r="AI868" s="143"/>
      <c r="AJ868" s="143"/>
      <c r="AK868" s="143"/>
      <c r="AL868" s="143"/>
      <c r="AM868" s="143"/>
      <c r="AN868" s="143"/>
      <c r="AO868" s="143"/>
      <c r="AP868" s="143"/>
    </row>
    <row r="869" spans="1:42" ht="15.75" customHeight="1" x14ac:dyDescent="0.4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4"/>
      <c r="X869" s="144"/>
      <c r="Y869" s="144"/>
      <c r="Z869" s="143"/>
      <c r="AA869" s="143"/>
      <c r="AB869" s="143"/>
      <c r="AC869" s="143"/>
      <c r="AD869" s="143"/>
      <c r="AE869" s="143"/>
      <c r="AF869" s="143"/>
      <c r="AG869" s="143"/>
      <c r="AH869" s="143"/>
      <c r="AI869" s="143"/>
      <c r="AJ869" s="143"/>
      <c r="AK869" s="143"/>
      <c r="AL869" s="143"/>
      <c r="AM869" s="143"/>
      <c r="AN869" s="143"/>
      <c r="AO869" s="143"/>
      <c r="AP869" s="143"/>
    </row>
    <row r="870" spans="1:42" ht="15.75" customHeight="1" x14ac:dyDescent="0.4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4"/>
      <c r="X870" s="144"/>
      <c r="Y870" s="144"/>
      <c r="Z870" s="143"/>
      <c r="AA870" s="143"/>
      <c r="AB870" s="143"/>
      <c r="AC870" s="143"/>
      <c r="AD870" s="143"/>
      <c r="AE870" s="143"/>
      <c r="AF870" s="143"/>
      <c r="AG870" s="143"/>
      <c r="AH870" s="143"/>
      <c r="AI870" s="143"/>
      <c r="AJ870" s="143"/>
      <c r="AK870" s="143"/>
      <c r="AL870" s="143"/>
      <c r="AM870" s="143"/>
      <c r="AN870" s="143"/>
      <c r="AO870" s="143"/>
      <c r="AP870" s="143"/>
    </row>
    <row r="871" spans="1:42" ht="15.75" customHeight="1" x14ac:dyDescent="0.4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4"/>
      <c r="X871" s="144"/>
      <c r="Y871" s="144"/>
      <c r="Z871" s="143"/>
      <c r="AA871" s="143"/>
      <c r="AB871" s="143"/>
      <c r="AC871" s="143"/>
      <c r="AD871" s="143"/>
      <c r="AE871" s="143"/>
      <c r="AF871" s="143"/>
      <c r="AG871" s="143"/>
      <c r="AH871" s="143"/>
      <c r="AI871" s="143"/>
      <c r="AJ871" s="143"/>
      <c r="AK871" s="143"/>
      <c r="AL871" s="143"/>
      <c r="AM871" s="143"/>
      <c r="AN871" s="143"/>
      <c r="AO871" s="143"/>
      <c r="AP871" s="143"/>
    </row>
    <row r="872" spans="1:42" ht="15.75" customHeight="1" x14ac:dyDescent="0.4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4"/>
      <c r="X872" s="144"/>
      <c r="Y872" s="144"/>
      <c r="Z872" s="143"/>
      <c r="AA872" s="143"/>
      <c r="AB872" s="143"/>
      <c r="AC872" s="143"/>
      <c r="AD872" s="143"/>
      <c r="AE872" s="143"/>
      <c r="AF872" s="143"/>
      <c r="AG872" s="143"/>
      <c r="AH872" s="143"/>
      <c r="AI872" s="143"/>
      <c r="AJ872" s="143"/>
      <c r="AK872" s="143"/>
      <c r="AL872" s="143"/>
      <c r="AM872" s="143"/>
      <c r="AN872" s="143"/>
      <c r="AO872" s="143"/>
      <c r="AP872" s="143"/>
    </row>
    <row r="873" spans="1:42" ht="15.75" customHeight="1" x14ac:dyDescent="0.4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4"/>
      <c r="X873" s="144"/>
      <c r="Y873" s="144"/>
      <c r="Z873" s="143"/>
      <c r="AA873" s="143"/>
      <c r="AB873" s="143"/>
      <c r="AC873" s="143"/>
      <c r="AD873" s="143"/>
      <c r="AE873" s="143"/>
      <c r="AF873" s="143"/>
      <c r="AG873" s="143"/>
      <c r="AH873" s="143"/>
      <c r="AI873" s="143"/>
      <c r="AJ873" s="143"/>
      <c r="AK873" s="143"/>
      <c r="AL873" s="143"/>
      <c r="AM873" s="143"/>
      <c r="AN873" s="143"/>
      <c r="AO873" s="143"/>
      <c r="AP873" s="143"/>
    </row>
    <row r="874" spans="1:42" ht="15.75" customHeight="1" x14ac:dyDescent="0.4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4"/>
      <c r="X874" s="144"/>
      <c r="Y874" s="144"/>
      <c r="Z874" s="143"/>
      <c r="AA874" s="143"/>
      <c r="AB874" s="143"/>
      <c r="AC874" s="143"/>
      <c r="AD874" s="143"/>
      <c r="AE874" s="143"/>
      <c r="AF874" s="143"/>
      <c r="AG874" s="143"/>
      <c r="AH874" s="143"/>
      <c r="AI874" s="143"/>
      <c r="AJ874" s="143"/>
      <c r="AK874" s="143"/>
      <c r="AL874" s="143"/>
      <c r="AM874" s="143"/>
      <c r="AN874" s="143"/>
      <c r="AO874" s="143"/>
      <c r="AP874" s="143"/>
    </row>
    <row r="875" spans="1:42" ht="15.75" customHeight="1" x14ac:dyDescent="0.4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4"/>
      <c r="X875" s="144"/>
      <c r="Y875" s="144"/>
      <c r="Z875" s="143"/>
      <c r="AA875" s="143"/>
      <c r="AB875" s="143"/>
      <c r="AC875" s="143"/>
      <c r="AD875" s="143"/>
      <c r="AE875" s="143"/>
      <c r="AF875" s="143"/>
      <c r="AG875" s="143"/>
      <c r="AH875" s="143"/>
      <c r="AI875" s="143"/>
      <c r="AJ875" s="143"/>
      <c r="AK875" s="143"/>
      <c r="AL875" s="143"/>
      <c r="AM875" s="143"/>
      <c r="AN875" s="143"/>
      <c r="AO875" s="143"/>
      <c r="AP875" s="143"/>
    </row>
    <row r="876" spans="1:42" ht="15.75" customHeight="1" x14ac:dyDescent="0.4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4"/>
      <c r="X876" s="144"/>
      <c r="Y876" s="144"/>
      <c r="Z876" s="143"/>
      <c r="AA876" s="143"/>
      <c r="AB876" s="143"/>
      <c r="AC876" s="143"/>
      <c r="AD876" s="143"/>
      <c r="AE876" s="143"/>
      <c r="AF876" s="143"/>
      <c r="AG876" s="143"/>
      <c r="AH876" s="143"/>
      <c r="AI876" s="143"/>
      <c r="AJ876" s="143"/>
      <c r="AK876" s="143"/>
      <c r="AL876" s="143"/>
      <c r="AM876" s="143"/>
      <c r="AN876" s="143"/>
      <c r="AO876" s="143"/>
      <c r="AP876" s="143"/>
    </row>
    <row r="877" spans="1:42" ht="15.75" customHeight="1" x14ac:dyDescent="0.4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4"/>
      <c r="X877" s="144"/>
      <c r="Y877" s="144"/>
      <c r="Z877" s="143"/>
      <c r="AA877" s="143"/>
      <c r="AB877" s="143"/>
      <c r="AC877" s="143"/>
      <c r="AD877" s="143"/>
      <c r="AE877" s="143"/>
      <c r="AF877" s="143"/>
      <c r="AG877" s="143"/>
      <c r="AH877" s="143"/>
      <c r="AI877" s="143"/>
      <c r="AJ877" s="143"/>
      <c r="AK877" s="143"/>
      <c r="AL877" s="143"/>
      <c r="AM877" s="143"/>
      <c r="AN877" s="143"/>
      <c r="AO877" s="143"/>
      <c r="AP877" s="143"/>
    </row>
    <row r="878" spans="1:42" ht="15.75" customHeight="1" x14ac:dyDescent="0.4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4"/>
      <c r="X878" s="144"/>
      <c r="Y878" s="144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</row>
    <row r="879" spans="1:42" ht="15.75" customHeight="1" x14ac:dyDescent="0.4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4"/>
      <c r="X879" s="144"/>
      <c r="Y879" s="144"/>
      <c r="Z879" s="143"/>
      <c r="AA879" s="143"/>
      <c r="AB879" s="143"/>
      <c r="AC879" s="143"/>
      <c r="AD879" s="143"/>
      <c r="AE879" s="143"/>
      <c r="AF879" s="143"/>
      <c r="AG879" s="143"/>
      <c r="AH879" s="143"/>
      <c r="AI879" s="143"/>
      <c r="AJ879" s="143"/>
      <c r="AK879" s="143"/>
      <c r="AL879" s="143"/>
      <c r="AM879" s="143"/>
      <c r="AN879" s="143"/>
      <c r="AO879" s="143"/>
      <c r="AP879" s="143"/>
    </row>
    <row r="880" spans="1:42" ht="15.75" customHeight="1" x14ac:dyDescent="0.4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4"/>
      <c r="X880" s="144"/>
      <c r="Y880" s="144"/>
      <c r="Z880" s="143"/>
      <c r="AA880" s="143"/>
      <c r="AB880" s="143"/>
      <c r="AC880" s="143"/>
      <c r="AD880" s="143"/>
      <c r="AE880" s="143"/>
      <c r="AF880" s="143"/>
      <c r="AG880" s="143"/>
      <c r="AH880" s="143"/>
      <c r="AI880" s="143"/>
      <c r="AJ880" s="143"/>
      <c r="AK880" s="143"/>
      <c r="AL880" s="143"/>
      <c r="AM880" s="143"/>
      <c r="AN880" s="143"/>
      <c r="AO880" s="143"/>
      <c r="AP880" s="143"/>
    </row>
    <row r="881" spans="1:42" ht="15.75" customHeight="1" x14ac:dyDescent="0.4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4"/>
      <c r="X881" s="144"/>
      <c r="Y881" s="144"/>
      <c r="Z881" s="143"/>
      <c r="AA881" s="143"/>
      <c r="AB881" s="143"/>
      <c r="AC881" s="143"/>
      <c r="AD881" s="143"/>
      <c r="AE881" s="143"/>
      <c r="AF881" s="143"/>
      <c r="AG881" s="143"/>
      <c r="AH881" s="143"/>
      <c r="AI881" s="143"/>
      <c r="AJ881" s="143"/>
      <c r="AK881" s="143"/>
      <c r="AL881" s="143"/>
      <c r="AM881" s="143"/>
      <c r="AN881" s="143"/>
      <c r="AO881" s="143"/>
      <c r="AP881" s="143"/>
    </row>
    <row r="882" spans="1:42" ht="15.75" customHeight="1" x14ac:dyDescent="0.4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4"/>
      <c r="X882" s="144"/>
      <c r="Y882" s="144"/>
      <c r="Z882" s="143"/>
      <c r="AA882" s="143"/>
      <c r="AB882" s="143"/>
      <c r="AC882" s="143"/>
      <c r="AD882" s="143"/>
      <c r="AE882" s="143"/>
      <c r="AF882" s="143"/>
      <c r="AG882" s="143"/>
      <c r="AH882" s="143"/>
      <c r="AI882" s="143"/>
      <c r="AJ882" s="143"/>
      <c r="AK882" s="143"/>
      <c r="AL882" s="143"/>
      <c r="AM882" s="143"/>
      <c r="AN882" s="143"/>
      <c r="AO882" s="143"/>
      <c r="AP882" s="143"/>
    </row>
    <row r="883" spans="1:42" ht="15.75" customHeight="1" x14ac:dyDescent="0.4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4"/>
      <c r="X883" s="144"/>
      <c r="Y883" s="144"/>
      <c r="Z883" s="143"/>
      <c r="AA883" s="143"/>
      <c r="AB883" s="143"/>
      <c r="AC883" s="143"/>
      <c r="AD883" s="143"/>
      <c r="AE883" s="143"/>
      <c r="AF883" s="143"/>
      <c r="AG883" s="143"/>
      <c r="AH883" s="143"/>
      <c r="AI883" s="143"/>
      <c r="AJ883" s="143"/>
      <c r="AK883" s="143"/>
      <c r="AL883" s="143"/>
      <c r="AM883" s="143"/>
      <c r="AN883" s="143"/>
      <c r="AO883" s="143"/>
      <c r="AP883" s="143"/>
    </row>
    <row r="884" spans="1:42" ht="15.75" customHeight="1" x14ac:dyDescent="0.4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4"/>
      <c r="X884" s="144"/>
      <c r="Y884" s="144"/>
      <c r="Z884" s="143"/>
      <c r="AA884" s="143"/>
      <c r="AB884" s="143"/>
      <c r="AC884" s="143"/>
      <c r="AD884" s="143"/>
      <c r="AE884" s="143"/>
      <c r="AF884" s="143"/>
      <c r="AG884" s="143"/>
      <c r="AH884" s="143"/>
      <c r="AI884" s="143"/>
      <c r="AJ884" s="143"/>
      <c r="AK884" s="143"/>
      <c r="AL884" s="143"/>
      <c r="AM884" s="143"/>
      <c r="AN884" s="143"/>
      <c r="AO884" s="143"/>
      <c r="AP884" s="143"/>
    </row>
    <row r="885" spans="1:42" ht="15.75" customHeight="1" x14ac:dyDescent="0.4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4"/>
      <c r="X885" s="144"/>
      <c r="Y885" s="144"/>
      <c r="Z885" s="143"/>
      <c r="AA885" s="143"/>
      <c r="AB885" s="143"/>
      <c r="AC885" s="143"/>
      <c r="AD885" s="143"/>
      <c r="AE885" s="143"/>
      <c r="AF885" s="143"/>
      <c r="AG885" s="143"/>
      <c r="AH885" s="143"/>
      <c r="AI885" s="143"/>
      <c r="AJ885" s="143"/>
      <c r="AK885" s="143"/>
      <c r="AL885" s="143"/>
      <c r="AM885" s="143"/>
      <c r="AN885" s="143"/>
      <c r="AO885" s="143"/>
      <c r="AP885" s="143"/>
    </row>
    <row r="886" spans="1:42" ht="15.75" customHeight="1" x14ac:dyDescent="0.4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4"/>
      <c r="X886" s="144"/>
      <c r="Y886" s="144"/>
      <c r="Z886" s="143"/>
      <c r="AA886" s="143"/>
      <c r="AB886" s="143"/>
      <c r="AC886" s="143"/>
      <c r="AD886" s="143"/>
      <c r="AE886" s="143"/>
      <c r="AF886" s="143"/>
      <c r="AG886" s="143"/>
      <c r="AH886" s="143"/>
      <c r="AI886" s="143"/>
      <c r="AJ886" s="143"/>
      <c r="AK886" s="143"/>
      <c r="AL886" s="143"/>
      <c r="AM886" s="143"/>
      <c r="AN886" s="143"/>
      <c r="AO886" s="143"/>
      <c r="AP886" s="143"/>
    </row>
    <row r="887" spans="1:42" ht="15.75" customHeight="1" x14ac:dyDescent="0.4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4"/>
      <c r="X887" s="144"/>
      <c r="Y887" s="144"/>
      <c r="Z887" s="143"/>
      <c r="AA887" s="143"/>
      <c r="AB887" s="143"/>
      <c r="AC887" s="143"/>
      <c r="AD887" s="143"/>
      <c r="AE887" s="143"/>
      <c r="AF887" s="143"/>
      <c r="AG887" s="143"/>
      <c r="AH887" s="143"/>
      <c r="AI887" s="143"/>
      <c r="AJ887" s="143"/>
      <c r="AK887" s="143"/>
      <c r="AL887" s="143"/>
      <c r="AM887" s="143"/>
      <c r="AN887" s="143"/>
      <c r="AO887" s="143"/>
      <c r="AP887" s="143"/>
    </row>
    <row r="888" spans="1:42" ht="15.75" customHeight="1" x14ac:dyDescent="0.4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4"/>
      <c r="X888" s="144"/>
      <c r="Y888" s="144"/>
      <c r="Z888" s="143"/>
      <c r="AA888" s="143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</row>
    <row r="889" spans="1:42" ht="15.75" customHeight="1" x14ac:dyDescent="0.4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4"/>
      <c r="X889" s="144"/>
      <c r="Y889" s="144"/>
      <c r="Z889" s="143"/>
      <c r="AA889" s="143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</row>
    <row r="890" spans="1:42" ht="15.75" customHeight="1" x14ac:dyDescent="0.4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4"/>
      <c r="X890" s="144"/>
      <c r="Y890" s="144"/>
      <c r="Z890" s="143"/>
      <c r="AA890" s="143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</row>
    <row r="891" spans="1:42" ht="15.75" customHeight="1" x14ac:dyDescent="0.4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4"/>
      <c r="X891" s="144"/>
      <c r="Y891" s="144"/>
      <c r="Z891" s="143"/>
      <c r="AA891" s="143"/>
      <c r="AB891" s="143"/>
      <c r="AC891" s="143"/>
      <c r="AD891" s="143"/>
      <c r="AE891" s="143"/>
      <c r="AF891" s="143"/>
      <c r="AG891" s="143"/>
      <c r="AH891" s="143"/>
      <c r="AI891" s="143"/>
      <c r="AJ891" s="143"/>
      <c r="AK891" s="143"/>
      <c r="AL891" s="143"/>
      <c r="AM891" s="143"/>
      <c r="AN891" s="143"/>
      <c r="AO891" s="143"/>
      <c r="AP891" s="143"/>
    </row>
    <row r="892" spans="1:42" ht="15.75" customHeight="1" x14ac:dyDescent="0.4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4"/>
      <c r="X892" s="144"/>
      <c r="Y892" s="144"/>
      <c r="Z892" s="143"/>
      <c r="AA892" s="143"/>
      <c r="AB892" s="143"/>
      <c r="AC892" s="143"/>
      <c r="AD892" s="143"/>
      <c r="AE892" s="143"/>
      <c r="AF892" s="143"/>
      <c r="AG892" s="143"/>
      <c r="AH892" s="143"/>
      <c r="AI892" s="143"/>
      <c r="AJ892" s="143"/>
      <c r="AK892" s="143"/>
      <c r="AL892" s="143"/>
      <c r="AM892" s="143"/>
      <c r="AN892" s="143"/>
      <c r="AO892" s="143"/>
      <c r="AP892" s="143"/>
    </row>
    <row r="893" spans="1:42" ht="15.75" customHeight="1" x14ac:dyDescent="0.4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4"/>
      <c r="X893" s="144"/>
      <c r="Y893" s="144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3"/>
      <c r="AM893" s="143"/>
      <c r="AN893" s="143"/>
      <c r="AO893" s="143"/>
      <c r="AP893" s="143"/>
    </row>
    <row r="894" spans="1:42" ht="15.75" customHeight="1" x14ac:dyDescent="0.4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4"/>
      <c r="X894" s="144"/>
      <c r="Y894" s="144"/>
      <c r="Z894" s="143"/>
      <c r="AA894" s="143"/>
      <c r="AB894" s="143"/>
      <c r="AC894" s="143"/>
      <c r="AD894" s="143"/>
      <c r="AE894" s="143"/>
      <c r="AF894" s="143"/>
      <c r="AG894" s="143"/>
      <c r="AH894" s="143"/>
      <c r="AI894" s="143"/>
      <c r="AJ894" s="143"/>
      <c r="AK894" s="143"/>
      <c r="AL894" s="143"/>
      <c r="AM894" s="143"/>
      <c r="AN894" s="143"/>
      <c r="AO894" s="143"/>
      <c r="AP894" s="143"/>
    </row>
    <row r="895" spans="1:42" ht="15.75" customHeight="1" x14ac:dyDescent="0.4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4"/>
      <c r="X895" s="144"/>
      <c r="Y895" s="144"/>
      <c r="Z895" s="143"/>
      <c r="AA895" s="143"/>
      <c r="AB895" s="143"/>
      <c r="AC895" s="143"/>
      <c r="AD895" s="143"/>
      <c r="AE895" s="143"/>
      <c r="AF895" s="143"/>
      <c r="AG895" s="143"/>
      <c r="AH895" s="143"/>
      <c r="AI895" s="143"/>
      <c r="AJ895" s="143"/>
      <c r="AK895" s="143"/>
      <c r="AL895" s="143"/>
      <c r="AM895" s="143"/>
      <c r="AN895" s="143"/>
      <c r="AO895" s="143"/>
      <c r="AP895" s="143"/>
    </row>
    <row r="896" spans="1:42" ht="15.75" customHeight="1" x14ac:dyDescent="0.4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4"/>
      <c r="X896" s="144"/>
      <c r="Y896" s="144"/>
      <c r="Z896" s="143"/>
      <c r="AA896" s="143"/>
      <c r="AB896" s="143"/>
      <c r="AC896" s="143"/>
      <c r="AD896" s="143"/>
      <c r="AE896" s="143"/>
      <c r="AF896" s="143"/>
      <c r="AG896" s="143"/>
      <c r="AH896" s="143"/>
      <c r="AI896" s="143"/>
      <c r="AJ896" s="143"/>
      <c r="AK896" s="143"/>
      <c r="AL896" s="143"/>
      <c r="AM896" s="143"/>
      <c r="AN896" s="143"/>
      <c r="AO896" s="143"/>
      <c r="AP896" s="143"/>
    </row>
    <row r="897" spans="1:42" ht="15.75" customHeight="1" x14ac:dyDescent="0.4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4"/>
      <c r="X897" s="144"/>
      <c r="Y897" s="144"/>
      <c r="Z897" s="143"/>
      <c r="AA897" s="143"/>
      <c r="AB897" s="143"/>
      <c r="AC897" s="143"/>
      <c r="AD897" s="143"/>
      <c r="AE897" s="143"/>
      <c r="AF897" s="143"/>
      <c r="AG897" s="143"/>
      <c r="AH897" s="143"/>
      <c r="AI897" s="143"/>
      <c r="AJ897" s="143"/>
      <c r="AK897" s="143"/>
      <c r="AL897" s="143"/>
      <c r="AM897" s="143"/>
      <c r="AN897" s="143"/>
      <c r="AO897" s="143"/>
      <c r="AP897" s="143"/>
    </row>
    <row r="898" spans="1:42" ht="15.75" customHeight="1" x14ac:dyDescent="0.4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4"/>
      <c r="X898" s="144"/>
      <c r="Y898" s="144"/>
      <c r="Z898" s="143"/>
      <c r="AA898" s="143"/>
      <c r="AB898" s="143"/>
      <c r="AC898" s="143"/>
      <c r="AD898" s="143"/>
      <c r="AE898" s="143"/>
      <c r="AF898" s="143"/>
      <c r="AG898" s="143"/>
      <c r="AH898" s="143"/>
      <c r="AI898" s="143"/>
      <c r="AJ898" s="143"/>
      <c r="AK898" s="143"/>
      <c r="AL898" s="143"/>
      <c r="AM898" s="143"/>
      <c r="AN898" s="143"/>
      <c r="AO898" s="143"/>
      <c r="AP898" s="143"/>
    </row>
    <row r="899" spans="1:42" ht="15.75" customHeight="1" x14ac:dyDescent="0.4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4"/>
      <c r="X899" s="144"/>
      <c r="Y899" s="144"/>
      <c r="Z899" s="143"/>
      <c r="AA899" s="143"/>
      <c r="AB899" s="143"/>
      <c r="AC899" s="143"/>
      <c r="AD899" s="143"/>
      <c r="AE899" s="143"/>
      <c r="AF899" s="143"/>
      <c r="AG899" s="143"/>
      <c r="AH899" s="143"/>
      <c r="AI899" s="143"/>
      <c r="AJ899" s="143"/>
      <c r="AK899" s="143"/>
      <c r="AL899" s="143"/>
      <c r="AM899" s="143"/>
      <c r="AN899" s="143"/>
      <c r="AO899" s="143"/>
      <c r="AP899" s="143"/>
    </row>
    <row r="900" spans="1:42" ht="15.75" customHeight="1" x14ac:dyDescent="0.4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4"/>
      <c r="X900" s="144"/>
      <c r="Y900" s="144"/>
      <c r="Z900" s="143"/>
      <c r="AA900" s="143"/>
      <c r="AB900" s="143"/>
      <c r="AC900" s="143"/>
      <c r="AD900" s="143"/>
      <c r="AE900" s="143"/>
      <c r="AF900" s="143"/>
      <c r="AG900" s="143"/>
      <c r="AH900" s="143"/>
      <c r="AI900" s="143"/>
      <c r="AJ900" s="143"/>
      <c r="AK900" s="143"/>
      <c r="AL900" s="143"/>
      <c r="AM900" s="143"/>
      <c r="AN900" s="143"/>
      <c r="AO900" s="143"/>
      <c r="AP900" s="143"/>
    </row>
    <row r="901" spans="1:42" ht="15.75" customHeight="1" x14ac:dyDescent="0.4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4"/>
      <c r="X901" s="144"/>
      <c r="Y901" s="144"/>
      <c r="Z901" s="143"/>
      <c r="AA901" s="143"/>
      <c r="AB901" s="143"/>
      <c r="AC901" s="143"/>
      <c r="AD901" s="143"/>
      <c r="AE901" s="143"/>
      <c r="AF901" s="143"/>
      <c r="AG901" s="143"/>
      <c r="AH901" s="143"/>
      <c r="AI901" s="143"/>
      <c r="AJ901" s="143"/>
      <c r="AK901" s="143"/>
      <c r="AL901" s="143"/>
      <c r="AM901" s="143"/>
      <c r="AN901" s="143"/>
      <c r="AO901" s="143"/>
      <c r="AP901" s="143"/>
    </row>
    <row r="902" spans="1:42" ht="15.75" customHeight="1" x14ac:dyDescent="0.4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4"/>
      <c r="X902" s="144"/>
      <c r="Y902" s="144"/>
      <c r="Z902" s="143"/>
      <c r="AA902" s="143"/>
      <c r="AB902" s="143"/>
      <c r="AC902" s="143"/>
      <c r="AD902" s="143"/>
      <c r="AE902" s="143"/>
      <c r="AF902" s="143"/>
      <c r="AG902" s="143"/>
      <c r="AH902" s="143"/>
      <c r="AI902" s="143"/>
      <c r="AJ902" s="143"/>
      <c r="AK902" s="143"/>
      <c r="AL902" s="143"/>
      <c r="AM902" s="143"/>
      <c r="AN902" s="143"/>
      <c r="AO902" s="143"/>
      <c r="AP902" s="143"/>
    </row>
    <row r="903" spans="1:42" ht="15.75" customHeight="1" x14ac:dyDescent="0.4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4"/>
      <c r="X903" s="144"/>
      <c r="Y903" s="144"/>
      <c r="Z903" s="143"/>
      <c r="AA903" s="143"/>
      <c r="AB903" s="143"/>
      <c r="AC903" s="143"/>
      <c r="AD903" s="143"/>
      <c r="AE903" s="143"/>
      <c r="AF903" s="143"/>
      <c r="AG903" s="143"/>
      <c r="AH903" s="143"/>
      <c r="AI903" s="143"/>
      <c r="AJ903" s="143"/>
      <c r="AK903" s="143"/>
      <c r="AL903" s="143"/>
      <c r="AM903" s="143"/>
      <c r="AN903" s="143"/>
      <c r="AO903" s="143"/>
      <c r="AP903" s="143"/>
    </row>
    <row r="904" spans="1:42" ht="15.75" customHeight="1" x14ac:dyDescent="0.4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4"/>
      <c r="X904" s="144"/>
      <c r="Y904" s="144"/>
      <c r="Z904" s="143"/>
      <c r="AA904" s="143"/>
      <c r="AB904" s="143"/>
      <c r="AC904" s="143"/>
      <c r="AD904" s="143"/>
      <c r="AE904" s="143"/>
      <c r="AF904" s="143"/>
      <c r="AG904" s="143"/>
      <c r="AH904" s="143"/>
      <c r="AI904" s="143"/>
      <c r="AJ904" s="143"/>
      <c r="AK904" s="143"/>
      <c r="AL904" s="143"/>
      <c r="AM904" s="143"/>
      <c r="AN904" s="143"/>
      <c r="AO904" s="143"/>
      <c r="AP904" s="143"/>
    </row>
    <row r="905" spans="1:42" ht="15.75" customHeight="1" x14ac:dyDescent="0.4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4"/>
      <c r="X905" s="144"/>
      <c r="Y905" s="144"/>
      <c r="Z905" s="143"/>
      <c r="AA905" s="143"/>
      <c r="AB905" s="143"/>
      <c r="AC905" s="143"/>
      <c r="AD905" s="143"/>
      <c r="AE905" s="143"/>
      <c r="AF905" s="143"/>
      <c r="AG905" s="143"/>
      <c r="AH905" s="143"/>
      <c r="AI905" s="143"/>
      <c r="AJ905" s="143"/>
      <c r="AK905" s="143"/>
      <c r="AL905" s="143"/>
      <c r="AM905" s="143"/>
      <c r="AN905" s="143"/>
      <c r="AO905" s="143"/>
      <c r="AP905" s="143"/>
    </row>
    <row r="906" spans="1:42" ht="15.75" customHeight="1" x14ac:dyDescent="0.4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4"/>
      <c r="X906" s="144"/>
      <c r="Y906" s="144"/>
      <c r="Z906" s="143"/>
      <c r="AA906" s="143"/>
      <c r="AB906" s="143"/>
      <c r="AC906" s="143"/>
      <c r="AD906" s="143"/>
      <c r="AE906" s="143"/>
      <c r="AF906" s="143"/>
      <c r="AG906" s="143"/>
      <c r="AH906" s="143"/>
      <c r="AI906" s="143"/>
      <c r="AJ906" s="143"/>
      <c r="AK906" s="143"/>
      <c r="AL906" s="143"/>
      <c r="AM906" s="143"/>
      <c r="AN906" s="143"/>
      <c r="AO906" s="143"/>
      <c r="AP906" s="143"/>
    </row>
    <row r="907" spans="1:42" ht="15.75" customHeight="1" x14ac:dyDescent="0.4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4"/>
      <c r="X907" s="144"/>
      <c r="Y907" s="144"/>
      <c r="Z907" s="143"/>
      <c r="AA907" s="143"/>
      <c r="AB907" s="143"/>
      <c r="AC907" s="143"/>
      <c r="AD907" s="143"/>
      <c r="AE907" s="143"/>
      <c r="AF907" s="143"/>
      <c r="AG907" s="143"/>
      <c r="AH907" s="143"/>
      <c r="AI907" s="143"/>
      <c r="AJ907" s="143"/>
      <c r="AK907" s="143"/>
      <c r="AL907" s="143"/>
      <c r="AM907" s="143"/>
      <c r="AN907" s="143"/>
      <c r="AO907" s="143"/>
      <c r="AP907" s="143"/>
    </row>
    <row r="908" spans="1:42" ht="15.75" customHeight="1" x14ac:dyDescent="0.4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4"/>
      <c r="X908" s="144"/>
      <c r="Y908" s="144"/>
      <c r="Z908" s="143"/>
      <c r="AA908" s="143"/>
      <c r="AB908" s="143"/>
      <c r="AC908" s="143"/>
      <c r="AD908" s="143"/>
      <c r="AE908" s="143"/>
      <c r="AF908" s="143"/>
      <c r="AG908" s="143"/>
      <c r="AH908" s="143"/>
      <c r="AI908" s="143"/>
      <c r="AJ908" s="143"/>
      <c r="AK908" s="143"/>
      <c r="AL908" s="143"/>
      <c r="AM908" s="143"/>
      <c r="AN908" s="143"/>
      <c r="AO908" s="143"/>
      <c r="AP908" s="143"/>
    </row>
    <row r="909" spans="1:42" ht="15.75" customHeight="1" x14ac:dyDescent="0.4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4"/>
      <c r="X909" s="144"/>
      <c r="Y909" s="144"/>
      <c r="Z909" s="143"/>
      <c r="AA909" s="143"/>
      <c r="AB909" s="143"/>
      <c r="AC909" s="143"/>
      <c r="AD909" s="143"/>
      <c r="AE909" s="143"/>
      <c r="AF909" s="143"/>
      <c r="AG909" s="143"/>
      <c r="AH909" s="143"/>
      <c r="AI909" s="143"/>
      <c r="AJ909" s="143"/>
      <c r="AK909" s="143"/>
      <c r="AL909" s="143"/>
      <c r="AM909" s="143"/>
      <c r="AN909" s="143"/>
      <c r="AO909" s="143"/>
      <c r="AP909" s="143"/>
    </row>
    <row r="910" spans="1:42" ht="15.75" customHeight="1" x14ac:dyDescent="0.4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4"/>
      <c r="X910" s="144"/>
      <c r="Y910" s="144"/>
      <c r="Z910" s="143"/>
      <c r="AA910" s="143"/>
      <c r="AB910" s="143"/>
      <c r="AC910" s="143"/>
      <c r="AD910" s="143"/>
      <c r="AE910" s="143"/>
      <c r="AF910" s="143"/>
      <c r="AG910" s="143"/>
      <c r="AH910" s="143"/>
      <c r="AI910" s="143"/>
      <c r="AJ910" s="143"/>
      <c r="AK910" s="143"/>
      <c r="AL910" s="143"/>
      <c r="AM910" s="143"/>
      <c r="AN910" s="143"/>
      <c r="AO910" s="143"/>
      <c r="AP910" s="143"/>
    </row>
    <row r="911" spans="1:42" ht="15.75" customHeight="1" x14ac:dyDescent="0.4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4"/>
      <c r="X911" s="144"/>
      <c r="Y911" s="144"/>
      <c r="Z911" s="143"/>
      <c r="AA911" s="143"/>
      <c r="AB911" s="143"/>
      <c r="AC911" s="143"/>
      <c r="AD911" s="143"/>
      <c r="AE911" s="143"/>
      <c r="AF911" s="143"/>
      <c r="AG911" s="143"/>
      <c r="AH911" s="143"/>
      <c r="AI911" s="143"/>
      <c r="AJ911" s="143"/>
      <c r="AK911" s="143"/>
      <c r="AL911" s="143"/>
      <c r="AM911" s="143"/>
      <c r="AN911" s="143"/>
      <c r="AO911" s="143"/>
      <c r="AP911" s="143"/>
    </row>
    <row r="912" spans="1:42" ht="15.75" customHeight="1" x14ac:dyDescent="0.4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4"/>
      <c r="X912" s="144"/>
      <c r="Y912" s="144"/>
      <c r="Z912" s="143"/>
      <c r="AA912" s="143"/>
      <c r="AB912" s="143"/>
      <c r="AC912" s="143"/>
      <c r="AD912" s="143"/>
      <c r="AE912" s="143"/>
      <c r="AF912" s="143"/>
      <c r="AG912" s="143"/>
      <c r="AH912" s="143"/>
      <c r="AI912" s="143"/>
      <c r="AJ912" s="143"/>
      <c r="AK912" s="143"/>
      <c r="AL912" s="143"/>
      <c r="AM912" s="143"/>
      <c r="AN912" s="143"/>
      <c r="AO912" s="143"/>
      <c r="AP912" s="143"/>
    </row>
    <row r="913" spans="1:42" ht="15.75" customHeight="1" x14ac:dyDescent="0.4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4"/>
      <c r="X913" s="144"/>
      <c r="Y913" s="144"/>
      <c r="Z913" s="143"/>
      <c r="AA913" s="143"/>
      <c r="AB913" s="143"/>
      <c r="AC913" s="143"/>
      <c r="AD913" s="143"/>
      <c r="AE913" s="143"/>
      <c r="AF913" s="143"/>
      <c r="AG913" s="143"/>
      <c r="AH913" s="143"/>
      <c r="AI913" s="143"/>
      <c r="AJ913" s="143"/>
      <c r="AK913" s="143"/>
      <c r="AL913" s="143"/>
      <c r="AM913" s="143"/>
      <c r="AN913" s="143"/>
      <c r="AO913" s="143"/>
      <c r="AP913" s="143"/>
    </row>
    <row r="914" spans="1:42" ht="15.75" customHeight="1" x14ac:dyDescent="0.4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4"/>
      <c r="X914" s="144"/>
      <c r="Y914" s="144"/>
      <c r="Z914" s="143"/>
      <c r="AA914" s="143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</row>
    <row r="915" spans="1:42" ht="15.75" customHeight="1" x14ac:dyDescent="0.4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4"/>
      <c r="X915" s="144"/>
      <c r="Y915" s="144"/>
      <c r="Z915" s="143"/>
      <c r="AA915" s="143"/>
      <c r="AB915" s="143"/>
      <c r="AC915" s="143"/>
      <c r="AD915" s="143"/>
      <c r="AE915" s="143"/>
      <c r="AF915" s="143"/>
      <c r="AG915" s="143"/>
      <c r="AH915" s="143"/>
      <c r="AI915" s="143"/>
      <c r="AJ915" s="143"/>
      <c r="AK915" s="143"/>
      <c r="AL915" s="143"/>
      <c r="AM915" s="143"/>
      <c r="AN915" s="143"/>
      <c r="AO915" s="143"/>
      <c r="AP915" s="143"/>
    </row>
    <row r="916" spans="1:42" ht="15.75" customHeight="1" x14ac:dyDescent="0.4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4"/>
      <c r="X916" s="144"/>
      <c r="Y916" s="144"/>
      <c r="Z916" s="143"/>
      <c r="AA916" s="143"/>
      <c r="AB916" s="143"/>
      <c r="AC916" s="143"/>
      <c r="AD916" s="143"/>
      <c r="AE916" s="143"/>
      <c r="AF916" s="143"/>
      <c r="AG916" s="143"/>
      <c r="AH916" s="143"/>
      <c r="AI916" s="143"/>
      <c r="AJ916" s="143"/>
      <c r="AK916" s="143"/>
      <c r="AL916" s="143"/>
      <c r="AM916" s="143"/>
      <c r="AN916" s="143"/>
      <c r="AO916" s="143"/>
      <c r="AP916" s="143"/>
    </row>
    <row r="917" spans="1:42" ht="15.75" customHeight="1" x14ac:dyDescent="0.4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4"/>
      <c r="X917" s="144"/>
      <c r="Y917" s="144"/>
      <c r="Z917" s="143"/>
      <c r="AA917" s="143"/>
      <c r="AB917" s="143"/>
      <c r="AC917" s="143"/>
      <c r="AD917" s="143"/>
      <c r="AE917" s="143"/>
      <c r="AF917" s="143"/>
      <c r="AG917" s="143"/>
      <c r="AH917" s="143"/>
      <c r="AI917" s="143"/>
      <c r="AJ917" s="143"/>
      <c r="AK917" s="143"/>
      <c r="AL917" s="143"/>
      <c r="AM917" s="143"/>
      <c r="AN917" s="143"/>
      <c r="AO917" s="143"/>
      <c r="AP917" s="143"/>
    </row>
    <row r="918" spans="1:42" ht="15.75" customHeight="1" x14ac:dyDescent="0.4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4"/>
      <c r="X918" s="144"/>
      <c r="Y918" s="144"/>
      <c r="Z918" s="143"/>
      <c r="AA918" s="143"/>
      <c r="AB918" s="143"/>
      <c r="AC918" s="143"/>
      <c r="AD918" s="143"/>
      <c r="AE918" s="143"/>
      <c r="AF918" s="143"/>
      <c r="AG918" s="143"/>
      <c r="AH918" s="143"/>
      <c r="AI918" s="143"/>
      <c r="AJ918" s="143"/>
      <c r="AK918" s="143"/>
      <c r="AL918" s="143"/>
      <c r="AM918" s="143"/>
      <c r="AN918" s="143"/>
      <c r="AO918" s="143"/>
      <c r="AP918" s="143"/>
    </row>
    <row r="919" spans="1:42" ht="15.75" customHeight="1" x14ac:dyDescent="0.4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4"/>
      <c r="X919" s="144"/>
      <c r="Y919" s="144"/>
      <c r="Z919" s="143"/>
      <c r="AA919" s="143"/>
      <c r="AB919" s="143"/>
      <c r="AC919" s="143"/>
      <c r="AD919" s="143"/>
      <c r="AE919" s="143"/>
      <c r="AF919" s="143"/>
      <c r="AG919" s="143"/>
      <c r="AH919" s="143"/>
      <c r="AI919" s="143"/>
      <c r="AJ919" s="143"/>
      <c r="AK919" s="143"/>
      <c r="AL919" s="143"/>
      <c r="AM919" s="143"/>
      <c r="AN919" s="143"/>
      <c r="AO919" s="143"/>
      <c r="AP919" s="143"/>
    </row>
    <row r="920" spans="1:42" ht="15.75" customHeight="1" x14ac:dyDescent="0.4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4"/>
      <c r="X920" s="144"/>
      <c r="Y920" s="144"/>
      <c r="Z920" s="143"/>
      <c r="AA920" s="143"/>
      <c r="AB920" s="143"/>
      <c r="AC920" s="143"/>
      <c r="AD920" s="143"/>
      <c r="AE920" s="143"/>
      <c r="AF920" s="143"/>
      <c r="AG920" s="143"/>
      <c r="AH920" s="143"/>
      <c r="AI920" s="143"/>
      <c r="AJ920" s="143"/>
      <c r="AK920" s="143"/>
      <c r="AL920" s="143"/>
      <c r="AM920" s="143"/>
      <c r="AN920" s="143"/>
      <c r="AO920" s="143"/>
      <c r="AP920" s="143"/>
    </row>
    <row r="921" spans="1:42" ht="15.75" customHeight="1" x14ac:dyDescent="0.4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4"/>
      <c r="X921" s="144"/>
      <c r="Y921" s="144"/>
      <c r="Z921" s="143"/>
      <c r="AA921" s="143"/>
      <c r="AB921" s="143"/>
      <c r="AC921" s="143"/>
      <c r="AD921" s="143"/>
      <c r="AE921" s="143"/>
      <c r="AF921" s="143"/>
      <c r="AG921" s="143"/>
      <c r="AH921" s="143"/>
      <c r="AI921" s="143"/>
      <c r="AJ921" s="143"/>
      <c r="AK921" s="143"/>
      <c r="AL921" s="143"/>
      <c r="AM921" s="143"/>
      <c r="AN921" s="143"/>
      <c r="AO921" s="143"/>
      <c r="AP921" s="143"/>
    </row>
    <row r="922" spans="1:42" ht="15.75" customHeight="1" x14ac:dyDescent="0.4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4"/>
      <c r="X922" s="144"/>
      <c r="Y922" s="144"/>
      <c r="Z922" s="143"/>
      <c r="AA922" s="143"/>
      <c r="AB922" s="143"/>
      <c r="AC922" s="143"/>
      <c r="AD922" s="143"/>
      <c r="AE922" s="143"/>
      <c r="AF922" s="143"/>
      <c r="AG922" s="143"/>
      <c r="AH922" s="143"/>
      <c r="AI922" s="143"/>
      <c r="AJ922" s="143"/>
      <c r="AK922" s="143"/>
      <c r="AL922" s="143"/>
      <c r="AM922" s="143"/>
      <c r="AN922" s="143"/>
      <c r="AO922" s="143"/>
      <c r="AP922" s="143"/>
    </row>
    <row r="923" spans="1:42" ht="15.75" customHeight="1" x14ac:dyDescent="0.4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4"/>
      <c r="X923" s="144"/>
      <c r="Y923" s="144"/>
      <c r="Z923" s="143"/>
      <c r="AA923" s="143"/>
      <c r="AB923" s="143"/>
      <c r="AC923" s="143"/>
      <c r="AD923" s="143"/>
      <c r="AE923" s="143"/>
      <c r="AF923" s="143"/>
      <c r="AG923" s="143"/>
      <c r="AH923" s="143"/>
      <c r="AI923" s="143"/>
      <c r="AJ923" s="143"/>
      <c r="AK923" s="143"/>
      <c r="AL923" s="143"/>
      <c r="AM923" s="143"/>
      <c r="AN923" s="143"/>
      <c r="AO923" s="143"/>
      <c r="AP923" s="143"/>
    </row>
    <row r="924" spans="1:42" ht="15.75" customHeight="1" x14ac:dyDescent="0.4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4"/>
      <c r="X924" s="144"/>
      <c r="Y924" s="144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</row>
    <row r="925" spans="1:42" ht="15.75" customHeight="1" x14ac:dyDescent="0.4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4"/>
      <c r="X925" s="144"/>
      <c r="Y925" s="144"/>
      <c r="Z925" s="143"/>
      <c r="AA925" s="143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</row>
    <row r="926" spans="1:42" ht="15.75" customHeight="1" x14ac:dyDescent="0.4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4"/>
      <c r="X926" s="144"/>
      <c r="Y926" s="144"/>
      <c r="Z926" s="143"/>
      <c r="AA926" s="143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</row>
    <row r="927" spans="1:42" ht="15.75" customHeight="1" x14ac:dyDescent="0.4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4"/>
      <c r="X927" s="144"/>
      <c r="Y927" s="144"/>
      <c r="Z927" s="143"/>
      <c r="AA927" s="143"/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</row>
    <row r="928" spans="1:42" ht="15.75" customHeight="1" x14ac:dyDescent="0.4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4"/>
      <c r="X928" s="144"/>
      <c r="Y928" s="144"/>
      <c r="Z928" s="143"/>
      <c r="AA928" s="143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</row>
    <row r="929" spans="1:42" ht="15.75" customHeight="1" x14ac:dyDescent="0.4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4"/>
      <c r="X929" s="144"/>
      <c r="Y929" s="144"/>
      <c r="Z929" s="143"/>
      <c r="AA929" s="143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</row>
    <row r="930" spans="1:42" ht="15.75" customHeight="1" x14ac:dyDescent="0.4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4"/>
      <c r="X930" s="144"/>
      <c r="Y930" s="144"/>
      <c r="Z930" s="143"/>
      <c r="AA930" s="143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</row>
    <row r="931" spans="1:42" ht="15.75" customHeight="1" x14ac:dyDescent="0.4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4"/>
      <c r="X931" s="144"/>
      <c r="Y931" s="144"/>
      <c r="Z931" s="143"/>
      <c r="AA931" s="143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</row>
    <row r="932" spans="1:42" ht="15.75" customHeight="1" x14ac:dyDescent="0.4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4"/>
      <c r="X932" s="144"/>
      <c r="Y932" s="144"/>
      <c r="Z932" s="143"/>
      <c r="AA932" s="143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</row>
    <row r="933" spans="1:42" ht="15.75" customHeight="1" x14ac:dyDescent="0.4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4"/>
      <c r="X933" s="144"/>
      <c r="Y933" s="144"/>
      <c r="Z933" s="143"/>
      <c r="AA933" s="143"/>
      <c r="AB933" s="143"/>
      <c r="AC933" s="143"/>
      <c r="AD933" s="143"/>
      <c r="AE933" s="143"/>
      <c r="AF933" s="143"/>
      <c r="AG933" s="143"/>
      <c r="AH933" s="143"/>
      <c r="AI933" s="143"/>
      <c r="AJ933" s="143"/>
      <c r="AK933" s="143"/>
      <c r="AL933" s="143"/>
      <c r="AM933" s="143"/>
      <c r="AN933" s="143"/>
      <c r="AO933" s="143"/>
      <c r="AP933" s="143"/>
    </row>
    <row r="934" spans="1:42" ht="15.75" customHeight="1" x14ac:dyDescent="0.4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4"/>
      <c r="X934" s="144"/>
      <c r="Y934" s="144"/>
      <c r="Z934" s="143"/>
      <c r="AA934" s="143"/>
      <c r="AB934" s="143"/>
      <c r="AC934" s="143"/>
      <c r="AD934" s="143"/>
      <c r="AE934" s="143"/>
      <c r="AF934" s="143"/>
      <c r="AG934" s="143"/>
      <c r="AH934" s="143"/>
      <c r="AI934" s="143"/>
      <c r="AJ934" s="143"/>
      <c r="AK934" s="143"/>
      <c r="AL934" s="143"/>
      <c r="AM934" s="143"/>
      <c r="AN934" s="143"/>
      <c r="AO934" s="143"/>
      <c r="AP934" s="143"/>
    </row>
    <row r="935" spans="1:42" ht="15.75" customHeight="1" x14ac:dyDescent="0.4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4"/>
      <c r="X935" s="144"/>
      <c r="Y935" s="144"/>
      <c r="Z935" s="143"/>
      <c r="AA935" s="143"/>
      <c r="AB935" s="143"/>
      <c r="AC935" s="143"/>
      <c r="AD935" s="143"/>
      <c r="AE935" s="143"/>
      <c r="AF935" s="143"/>
      <c r="AG935" s="143"/>
      <c r="AH935" s="143"/>
      <c r="AI935" s="143"/>
      <c r="AJ935" s="143"/>
      <c r="AK935" s="143"/>
      <c r="AL935" s="143"/>
      <c r="AM935" s="143"/>
      <c r="AN935" s="143"/>
      <c r="AO935" s="143"/>
      <c r="AP935" s="143"/>
    </row>
    <row r="936" spans="1:42" ht="15.75" customHeight="1" x14ac:dyDescent="0.4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4"/>
      <c r="X936" s="144"/>
      <c r="Y936" s="144"/>
      <c r="Z936" s="143"/>
      <c r="AA936" s="143"/>
      <c r="AB936" s="143"/>
      <c r="AC936" s="143"/>
      <c r="AD936" s="143"/>
      <c r="AE936" s="143"/>
      <c r="AF936" s="143"/>
      <c r="AG936" s="143"/>
      <c r="AH936" s="143"/>
      <c r="AI936" s="143"/>
      <c r="AJ936" s="143"/>
      <c r="AK936" s="143"/>
      <c r="AL936" s="143"/>
      <c r="AM936" s="143"/>
      <c r="AN936" s="143"/>
      <c r="AO936" s="143"/>
      <c r="AP936" s="143"/>
    </row>
    <row r="937" spans="1:42" ht="15.75" customHeight="1" x14ac:dyDescent="0.4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4"/>
      <c r="X937" s="144"/>
      <c r="Y937" s="144"/>
      <c r="Z937" s="143"/>
      <c r="AA937" s="143"/>
      <c r="AB937" s="143"/>
      <c r="AC937" s="143"/>
      <c r="AD937" s="143"/>
      <c r="AE937" s="143"/>
      <c r="AF937" s="143"/>
      <c r="AG937" s="143"/>
      <c r="AH937" s="143"/>
      <c r="AI937" s="143"/>
      <c r="AJ937" s="143"/>
      <c r="AK937" s="143"/>
      <c r="AL937" s="143"/>
      <c r="AM937" s="143"/>
      <c r="AN937" s="143"/>
      <c r="AO937" s="143"/>
      <c r="AP937" s="143"/>
    </row>
    <row r="938" spans="1:42" ht="15.75" customHeight="1" x14ac:dyDescent="0.4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4"/>
      <c r="X938" s="144"/>
      <c r="Y938" s="144"/>
      <c r="Z938" s="143"/>
      <c r="AA938" s="143"/>
      <c r="AB938" s="143"/>
      <c r="AC938" s="143"/>
      <c r="AD938" s="143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3"/>
    </row>
    <row r="939" spans="1:42" ht="15.75" customHeight="1" x14ac:dyDescent="0.4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4"/>
      <c r="X939" s="144"/>
      <c r="Y939" s="144"/>
      <c r="Z939" s="143"/>
      <c r="AA939" s="143"/>
      <c r="AB939" s="143"/>
      <c r="AC939" s="143"/>
      <c r="AD939" s="143"/>
      <c r="AE939" s="143"/>
      <c r="AF939" s="143"/>
      <c r="AG939" s="143"/>
      <c r="AH939" s="143"/>
      <c r="AI939" s="143"/>
      <c r="AJ939" s="143"/>
      <c r="AK939" s="143"/>
      <c r="AL939" s="143"/>
      <c r="AM939" s="143"/>
      <c r="AN939" s="143"/>
      <c r="AO939" s="143"/>
      <c r="AP939" s="143"/>
    </row>
    <row r="940" spans="1:42" ht="15.75" customHeight="1" x14ac:dyDescent="0.4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4"/>
      <c r="X940" s="144"/>
      <c r="Y940" s="144"/>
      <c r="Z940" s="143"/>
      <c r="AA940" s="143"/>
      <c r="AB940" s="143"/>
      <c r="AC940" s="143"/>
      <c r="AD940" s="143"/>
      <c r="AE940" s="143"/>
      <c r="AF940" s="143"/>
      <c r="AG940" s="143"/>
      <c r="AH940" s="143"/>
      <c r="AI940" s="143"/>
      <c r="AJ940" s="143"/>
      <c r="AK940" s="143"/>
      <c r="AL940" s="143"/>
      <c r="AM940" s="143"/>
      <c r="AN940" s="143"/>
      <c r="AO940" s="143"/>
      <c r="AP940" s="143"/>
    </row>
    <row r="941" spans="1:42" ht="15.75" customHeight="1" x14ac:dyDescent="0.4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4"/>
      <c r="X941" s="144"/>
      <c r="Y941" s="144"/>
      <c r="Z941" s="143"/>
      <c r="AA941" s="143"/>
      <c r="AB941" s="143"/>
      <c r="AC941" s="143"/>
      <c r="AD941" s="143"/>
      <c r="AE941" s="143"/>
      <c r="AF941" s="143"/>
      <c r="AG941" s="143"/>
      <c r="AH941" s="143"/>
      <c r="AI941" s="143"/>
      <c r="AJ941" s="143"/>
      <c r="AK941" s="143"/>
      <c r="AL941" s="143"/>
      <c r="AM941" s="143"/>
      <c r="AN941" s="143"/>
      <c r="AO941" s="143"/>
      <c r="AP941" s="143"/>
    </row>
    <row r="942" spans="1:42" ht="15.75" customHeight="1" x14ac:dyDescent="0.4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4"/>
      <c r="X942" s="144"/>
      <c r="Y942" s="144"/>
      <c r="Z942" s="143"/>
      <c r="AA942" s="143"/>
      <c r="AB942" s="143"/>
      <c r="AC942" s="143"/>
      <c r="AD942" s="143"/>
      <c r="AE942" s="143"/>
      <c r="AF942" s="143"/>
      <c r="AG942" s="143"/>
      <c r="AH942" s="143"/>
      <c r="AI942" s="143"/>
      <c r="AJ942" s="143"/>
      <c r="AK942" s="143"/>
      <c r="AL942" s="143"/>
      <c r="AM942" s="143"/>
      <c r="AN942" s="143"/>
      <c r="AO942" s="143"/>
      <c r="AP942" s="143"/>
    </row>
    <row r="943" spans="1:42" ht="15.75" customHeight="1" x14ac:dyDescent="0.4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4"/>
      <c r="X943" s="144"/>
      <c r="Y943" s="144"/>
      <c r="Z943" s="143"/>
      <c r="AA943" s="143"/>
      <c r="AB943" s="143"/>
      <c r="AC943" s="143"/>
      <c r="AD943" s="143"/>
      <c r="AE943" s="143"/>
      <c r="AF943" s="143"/>
      <c r="AG943" s="143"/>
      <c r="AH943" s="143"/>
      <c r="AI943" s="143"/>
      <c r="AJ943" s="143"/>
      <c r="AK943" s="143"/>
      <c r="AL943" s="143"/>
      <c r="AM943" s="143"/>
      <c r="AN943" s="143"/>
      <c r="AO943" s="143"/>
      <c r="AP943" s="143"/>
    </row>
    <row r="944" spans="1:42" ht="15.75" customHeight="1" x14ac:dyDescent="0.4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4"/>
      <c r="X944" s="144"/>
      <c r="Y944" s="144"/>
      <c r="Z944" s="143"/>
      <c r="AA944" s="143"/>
      <c r="AB944" s="143"/>
      <c r="AC944" s="143"/>
      <c r="AD944" s="143"/>
      <c r="AE944" s="143"/>
      <c r="AF944" s="143"/>
      <c r="AG944" s="143"/>
      <c r="AH944" s="143"/>
      <c r="AI944" s="143"/>
      <c r="AJ944" s="143"/>
      <c r="AK944" s="143"/>
      <c r="AL944" s="143"/>
      <c r="AM944" s="143"/>
      <c r="AN944" s="143"/>
      <c r="AO944" s="143"/>
      <c r="AP944" s="143"/>
    </row>
    <row r="945" spans="1:42" ht="15.75" customHeight="1" x14ac:dyDescent="0.4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4"/>
      <c r="X945" s="144"/>
      <c r="Y945" s="144"/>
      <c r="Z945" s="143"/>
      <c r="AA945" s="143"/>
      <c r="AB945" s="143"/>
      <c r="AC945" s="143"/>
      <c r="AD945" s="143"/>
      <c r="AE945" s="143"/>
      <c r="AF945" s="143"/>
      <c r="AG945" s="143"/>
      <c r="AH945" s="143"/>
      <c r="AI945" s="143"/>
      <c r="AJ945" s="143"/>
      <c r="AK945" s="143"/>
      <c r="AL945" s="143"/>
      <c r="AM945" s="143"/>
      <c r="AN945" s="143"/>
      <c r="AO945" s="143"/>
      <c r="AP945" s="143"/>
    </row>
    <row r="946" spans="1:42" ht="15.75" customHeight="1" x14ac:dyDescent="0.4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4"/>
      <c r="X946" s="144"/>
      <c r="Y946" s="144"/>
      <c r="Z946" s="143"/>
      <c r="AA946" s="143"/>
      <c r="AB946" s="143"/>
      <c r="AC946" s="143"/>
      <c r="AD946" s="143"/>
      <c r="AE946" s="143"/>
      <c r="AF946" s="143"/>
      <c r="AG946" s="143"/>
      <c r="AH946" s="143"/>
      <c r="AI946" s="143"/>
      <c r="AJ946" s="143"/>
      <c r="AK946" s="143"/>
      <c r="AL946" s="143"/>
      <c r="AM946" s="143"/>
      <c r="AN946" s="143"/>
      <c r="AO946" s="143"/>
      <c r="AP946" s="143"/>
    </row>
    <row r="947" spans="1:42" ht="15.75" customHeight="1" x14ac:dyDescent="0.4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4"/>
      <c r="X947" s="144"/>
      <c r="Y947" s="144"/>
      <c r="Z947" s="143"/>
      <c r="AA947" s="143"/>
      <c r="AB947" s="143"/>
      <c r="AC947" s="143"/>
      <c r="AD947" s="143"/>
      <c r="AE947" s="143"/>
      <c r="AF947" s="143"/>
      <c r="AG947" s="143"/>
      <c r="AH947" s="143"/>
      <c r="AI947" s="143"/>
      <c r="AJ947" s="143"/>
      <c r="AK947" s="143"/>
      <c r="AL947" s="143"/>
      <c r="AM947" s="143"/>
      <c r="AN947" s="143"/>
      <c r="AO947" s="143"/>
      <c r="AP947" s="143"/>
    </row>
    <row r="948" spans="1:42" ht="15.75" customHeight="1" x14ac:dyDescent="0.4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4"/>
      <c r="X948" s="144"/>
      <c r="Y948" s="144"/>
      <c r="Z948" s="143"/>
      <c r="AA948" s="143"/>
      <c r="AB948" s="143"/>
      <c r="AC948" s="143"/>
      <c r="AD948" s="143"/>
      <c r="AE948" s="143"/>
      <c r="AF948" s="143"/>
      <c r="AG948" s="143"/>
      <c r="AH948" s="143"/>
      <c r="AI948" s="143"/>
      <c r="AJ948" s="143"/>
      <c r="AK948" s="143"/>
      <c r="AL948" s="143"/>
      <c r="AM948" s="143"/>
      <c r="AN948" s="143"/>
      <c r="AO948" s="143"/>
      <c r="AP948" s="143"/>
    </row>
    <row r="949" spans="1:42" ht="15.75" customHeight="1" x14ac:dyDescent="0.4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4"/>
      <c r="X949" s="144"/>
      <c r="Y949" s="144"/>
      <c r="Z949" s="143"/>
      <c r="AA949" s="143"/>
      <c r="AB949" s="143"/>
      <c r="AC949" s="143"/>
      <c r="AD949" s="143"/>
      <c r="AE949" s="143"/>
      <c r="AF949" s="143"/>
      <c r="AG949" s="143"/>
      <c r="AH949" s="143"/>
      <c r="AI949" s="143"/>
      <c r="AJ949" s="143"/>
      <c r="AK949" s="143"/>
      <c r="AL949" s="143"/>
      <c r="AM949" s="143"/>
      <c r="AN949" s="143"/>
      <c r="AO949" s="143"/>
      <c r="AP949" s="143"/>
    </row>
    <row r="950" spans="1:42" ht="15.75" customHeight="1" x14ac:dyDescent="0.4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4"/>
      <c r="X950" s="144"/>
      <c r="Y950" s="144"/>
      <c r="Z950" s="143"/>
      <c r="AA950" s="143"/>
      <c r="AB950" s="143"/>
      <c r="AC950" s="143"/>
      <c r="AD950" s="143"/>
      <c r="AE950" s="143"/>
      <c r="AF950" s="143"/>
      <c r="AG950" s="143"/>
      <c r="AH950" s="143"/>
      <c r="AI950" s="143"/>
      <c r="AJ950" s="143"/>
      <c r="AK950" s="143"/>
      <c r="AL950" s="143"/>
      <c r="AM950" s="143"/>
      <c r="AN950" s="143"/>
      <c r="AO950" s="143"/>
      <c r="AP950" s="143"/>
    </row>
    <row r="951" spans="1:42" ht="15.75" customHeight="1" x14ac:dyDescent="0.4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4"/>
      <c r="X951" s="144"/>
      <c r="Y951" s="144"/>
      <c r="Z951" s="143"/>
      <c r="AA951" s="143"/>
      <c r="AB951" s="143"/>
      <c r="AC951" s="143"/>
      <c r="AD951" s="143"/>
      <c r="AE951" s="143"/>
      <c r="AF951" s="143"/>
      <c r="AG951" s="143"/>
      <c r="AH951" s="143"/>
      <c r="AI951" s="143"/>
      <c r="AJ951" s="143"/>
      <c r="AK951" s="143"/>
      <c r="AL951" s="143"/>
      <c r="AM951" s="143"/>
      <c r="AN951" s="143"/>
      <c r="AO951" s="143"/>
      <c r="AP951" s="143"/>
    </row>
    <row r="952" spans="1:42" ht="15.75" customHeight="1" x14ac:dyDescent="0.4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4"/>
      <c r="X952" s="144"/>
      <c r="Y952" s="144"/>
      <c r="Z952" s="143"/>
      <c r="AA952" s="143"/>
      <c r="AB952" s="143"/>
      <c r="AC952" s="143"/>
      <c r="AD952" s="143"/>
      <c r="AE952" s="143"/>
      <c r="AF952" s="143"/>
      <c r="AG952" s="143"/>
      <c r="AH952" s="143"/>
      <c r="AI952" s="143"/>
      <c r="AJ952" s="143"/>
      <c r="AK952" s="143"/>
      <c r="AL952" s="143"/>
      <c r="AM952" s="143"/>
      <c r="AN952" s="143"/>
      <c r="AO952" s="143"/>
      <c r="AP952" s="143"/>
    </row>
    <row r="953" spans="1:42" ht="15.75" customHeight="1" x14ac:dyDescent="0.4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4"/>
      <c r="X953" s="144"/>
      <c r="Y953" s="144"/>
      <c r="Z953" s="143"/>
      <c r="AA953" s="143"/>
      <c r="AB953" s="143"/>
      <c r="AC953" s="143"/>
      <c r="AD953" s="143"/>
      <c r="AE953" s="143"/>
      <c r="AF953" s="143"/>
      <c r="AG953" s="143"/>
      <c r="AH953" s="143"/>
      <c r="AI953" s="143"/>
      <c r="AJ953" s="143"/>
      <c r="AK953" s="143"/>
      <c r="AL953" s="143"/>
      <c r="AM953" s="143"/>
      <c r="AN953" s="143"/>
      <c r="AO953" s="143"/>
      <c r="AP953" s="143"/>
    </row>
    <row r="954" spans="1:42" ht="15.75" customHeight="1" x14ac:dyDescent="0.4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4"/>
      <c r="X954" s="144"/>
      <c r="Y954" s="144"/>
      <c r="Z954" s="143"/>
      <c r="AA954" s="143"/>
      <c r="AB954" s="143"/>
      <c r="AC954" s="143"/>
      <c r="AD954" s="143"/>
      <c r="AE954" s="143"/>
      <c r="AF954" s="143"/>
      <c r="AG954" s="143"/>
      <c r="AH954" s="143"/>
      <c r="AI954" s="143"/>
      <c r="AJ954" s="143"/>
      <c r="AK954" s="143"/>
      <c r="AL954" s="143"/>
      <c r="AM954" s="143"/>
      <c r="AN954" s="143"/>
      <c r="AO954" s="143"/>
      <c r="AP954" s="143"/>
    </row>
    <row r="955" spans="1:42" ht="15.75" customHeight="1" x14ac:dyDescent="0.4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4"/>
      <c r="X955" s="144"/>
      <c r="Y955" s="144"/>
      <c r="Z955" s="143"/>
      <c r="AA955" s="143"/>
      <c r="AB955" s="143"/>
      <c r="AC955" s="143"/>
      <c r="AD955" s="143"/>
      <c r="AE955" s="143"/>
      <c r="AF955" s="143"/>
      <c r="AG955" s="143"/>
      <c r="AH955" s="143"/>
      <c r="AI955" s="143"/>
      <c r="AJ955" s="143"/>
      <c r="AK955" s="143"/>
      <c r="AL955" s="143"/>
      <c r="AM955" s="143"/>
      <c r="AN955" s="143"/>
      <c r="AO955" s="143"/>
      <c r="AP955" s="143"/>
    </row>
    <row r="956" spans="1:42" ht="15.75" customHeight="1" x14ac:dyDescent="0.4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4"/>
      <c r="X956" s="144"/>
      <c r="Y956" s="144"/>
      <c r="Z956" s="143"/>
      <c r="AA956" s="143"/>
      <c r="AB956" s="143"/>
      <c r="AC956" s="143"/>
      <c r="AD956" s="143"/>
      <c r="AE956" s="143"/>
      <c r="AF956" s="143"/>
      <c r="AG956" s="143"/>
      <c r="AH956" s="143"/>
      <c r="AI956" s="143"/>
      <c r="AJ956" s="143"/>
      <c r="AK956" s="143"/>
      <c r="AL956" s="143"/>
      <c r="AM956" s="143"/>
      <c r="AN956" s="143"/>
      <c r="AO956" s="143"/>
      <c r="AP956" s="143"/>
    </row>
    <row r="957" spans="1:42" ht="15.75" customHeight="1" x14ac:dyDescent="0.4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4"/>
      <c r="X957" s="144"/>
      <c r="Y957" s="144"/>
      <c r="Z957" s="143"/>
      <c r="AA957" s="143"/>
      <c r="AB957" s="143"/>
      <c r="AC957" s="143"/>
      <c r="AD957" s="143"/>
      <c r="AE957" s="143"/>
      <c r="AF957" s="143"/>
      <c r="AG957" s="143"/>
      <c r="AH957" s="143"/>
      <c r="AI957" s="143"/>
      <c r="AJ957" s="143"/>
      <c r="AK957" s="143"/>
      <c r="AL957" s="143"/>
      <c r="AM957" s="143"/>
      <c r="AN957" s="143"/>
      <c r="AO957" s="143"/>
      <c r="AP957" s="143"/>
    </row>
    <row r="958" spans="1:42" ht="15.75" customHeight="1" x14ac:dyDescent="0.4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4"/>
      <c r="X958" s="144"/>
      <c r="Y958" s="144"/>
      <c r="Z958" s="143"/>
      <c r="AA958" s="143"/>
      <c r="AB958" s="143"/>
      <c r="AC958" s="143"/>
      <c r="AD958" s="143"/>
      <c r="AE958" s="143"/>
      <c r="AF958" s="143"/>
      <c r="AG958" s="143"/>
      <c r="AH958" s="143"/>
      <c r="AI958" s="143"/>
      <c r="AJ958" s="143"/>
      <c r="AK958" s="143"/>
      <c r="AL958" s="143"/>
      <c r="AM958" s="143"/>
      <c r="AN958" s="143"/>
      <c r="AO958" s="143"/>
      <c r="AP958" s="143"/>
    </row>
    <row r="959" spans="1:42" ht="15.75" customHeight="1" x14ac:dyDescent="0.4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4"/>
      <c r="X959" s="144"/>
      <c r="Y959" s="144"/>
      <c r="Z959" s="143"/>
      <c r="AA959" s="143"/>
      <c r="AB959" s="143"/>
      <c r="AC959" s="143"/>
      <c r="AD959" s="143"/>
      <c r="AE959" s="143"/>
      <c r="AF959" s="143"/>
      <c r="AG959" s="143"/>
      <c r="AH959" s="143"/>
      <c r="AI959" s="143"/>
      <c r="AJ959" s="143"/>
      <c r="AK959" s="143"/>
      <c r="AL959" s="143"/>
      <c r="AM959" s="143"/>
      <c r="AN959" s="143"/>
      <c r="AO959" s="143"/>
      <c r="AP959" s="143"/>
    </row>
    <row r="960" spans="1:42" ht="15.75" customHeight="1" x14ac:dyDescent="0.4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4"/>
      <c r="X960" s="144"/>
      <c r="Y960" s="144"/>
      <c r="Z960" s="143"/>
      <c r="AA960" s="143"/>
      <c r="AB960" s="143"/>
      <c r="AC960" s="143"/>
      <c r="AD960" s="143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</row>
    <row r="961" spans="1:42" ht="15.75" customHeight="1" x14ac:dyDescent="0.4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4"/>
      <c r="X961" s="144"/>
      <c r="Y961" s="144"/>
      <c r="Z961" s="143"/>
      <c r="AA961" s="143"/>
      <c r="AB961" s="143"/>
      <c r="AC961" s="143"/>
      <c r="AD961" s="143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</row>
    <row r="962" spans="1:42" ht="15.75" customHeight="1" x14ac:dyDescent="0.4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4"/>
      <c r="X962" s="144"/>
      <c r="Y962" s="144"/>
      <c r="Z962" s="143"/>
      <c r="AA962" s="143"/>
      <c r="AB962" s="143"/>
      <c r="AC962" s="143"/>
      <c r="AD962" s="143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</row>
    <row r="963" spans="1:42" ht="15.75" customHeight="1" x14ac:dyDescent="0.4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4"/>
      <c r="X963" s="144"/>
      <c r="Y963" s="144"/>
      <c r="Z963" s="143"/>
      <c r="AA963" s="143"/>
      <c r="AB963" s="143"/>
      <c r="AC963" s="143"/>
      <c r="AD963" s="143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</row>
    <row r="964" spans="1:42" ht="15.75" customHeight="1" x14ac:dyDescent="0.4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4"/>
      <c r="X964" s="144"/>
      <c r="Y964" s="144"/>
      <c r="Z964" s="143"/>
      <c r="AA964" s="143"/>
      <c r="AB964" s="143"/>
      <c r="AC964" s="143"/>
      <c r="AD964" s="143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</row>
    <row r="965" spans="1:42" ht="15.75" customHeight="1" x14ac:dyDescent="0.4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4"/>
      <c r="X965" s="144"/>
      <c r="Y965" s="144"/>
      <c r="Z965" s="143"/>
      <c r="AA965" s="143"/>
      <c r="AB965" s="143"/>
      <c r="AC965" s="143"/>
      <c r="AD965" s="143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</row>
    <row r="966" spans="1:42" ht="15.75" customHeight="1" x14ac:dyDescent="0.4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4"/>
      <c r="X966" s="144"/>
      <c r="Y966" s="144"/>
      <c r="Z966" s="143"/>
      <c r="AA966" s="143"/>
      <c r="AB966" s="143"/>
      <c r="AC966" s="143"/>
      <c r="AD966" s="143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</row>
    <row r="967" spans="1:42" ht="15.75" customHeight="1" x14ac:dyDescent="0.4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4"/>
      <c r="X967" s="144"/>
      <c r="Y967" s="144"/>
      <c r="Z967" s="143"/>
      <c r="AA967" s="143"/>
      <c r="AB967" s="143"/>
      <c r="AC967" s="143"/>
      <c r="AD967" s="143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</row>
    <row r="968" spans="1:42" ht="15.75" customHeight="1" x14ac:dyDescent="0.4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4"/>
      <c r="X968" s="144"/>
      <c r="Y968" s="144"/>
      <c r="Z968" s="143"/>
      <c r="AA968" s="143"/>
      <c r="AB968" s="143"/>
      <c r="AC968" s="143"/>
      <c r="AD968" s="143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</row>
    <row r="969" spans="1:42" ht="15.75" customHeight="1" x14ac:dyDescent="0.4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4"/>
      <c r="X969" s="144"/>
      <c r="Y969" s="144"/>
      <c r="Z969" s="143"/>
      <c r="AA969" s="143"/>
      <c r="AB969" s="143"/>
      <c r="AC969" s="143"/>
      <c r="AD969" s="143"/>
      <c r="AE969" s="143"/>
      <c r="AF969" s="143"/>
      <c r="AG969" s="143"/>
      <c r="AH969" s="143"/>
      <c r="AI969" s="143"/>
      <c r="AJ969" s="143"/>
      <c r="AK969" s="143"/>
      <c r="AL969" s="143"/>
      <c r="AM969" s="143"/>
      <c r="AN969" s="143"/>
      <c r="AO969" s="143"/>
      <c r="AP969" s="143"/>
    </row>
    <row r="970" spans="1:42" ht="15.75" customHeight="1" x14ac:dyDescent="0.4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4"/>
      <c r="X970" s="144"/>
      <c r="Y970" s="144"/>
      <c r="Z970" s="143"/>
      <c r="AA970" s="143"/>
      <c r="AB970" s="143"/>
      <c r="AC970" s="143"/>
      <c r="AD970" s="143"/>
      <c r="AE970" s="143"/>
      <c r="AF970" s="143"/>
      <c r="AG970" s="143"/>
      <c r="AH970" s="143"/>
      <c r="AI970" s="143"/>
      <c r="AJ970" s="143"/>
      <c r="AK970" s="143"/>
      <c r="AL970" s="143"/>
      <c r="AM970" s="143"/>
      <c r="AN970" s="143"/>
      <c r="AO970" s="143"/>
      <c r="AP970" s="143"/>
    </row>
    <row r="971" spans="1:42" ht="15.75" customHeight="1" x14ac:dyDescent="0.4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4"/>
      <c r="X971" s="144"/>
      <c r="Y971" s="144"/>
      <c r="Z971" s="143"/>
      <c r="AA971" s="143"/>
      <c r="AB971" s="143"/>
      <c r="AC971" s="143"/>
      <c r="AD971" s="143"/>
      <c r="AE971" s="143"/>
      <c r="AF971" s="143"/>
      <c r="AG971" s="143"/>
      <c r="AH971" s="143"/>
      <c r="AI971" s="143"/>
      <c r="AJ971" s="143"/>
      <c r="AK971" s="143"/>
      <c r="AL971" s="143"/>
      <c r="AM971" s="143"/>
      <c r="AN971" s="143"/>
      <c r="AO971" s="143"/>
      <c r="AP971" s="143"/>
    </row>
    <row r="972" spans="1:42" ht="15.75" customHeight="1" x14ac:dyDescent="0.4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4"/>
      <c r="X972" s="144"/>
      <c r="Y972" s="144"/>
      <c r="Z972" s="143"/>
      <c r="AA972" s="143"/>
      <c r="AB972" s="143"/>
      <c r="AC972" s="143"/>
      <c r="AD972" s="143"/>
      <c r="AE972" s="143"/>
      <c r="AF972" s="143"/>
      <c r="AG972" s="143"/>
      <c r="AH972" s="143"/>
      <c r="AI972" s="143"/>
      <c r="AJ972" s="143"/>
      <c r="AK972" s="143"/>
      <c r="AL972" s="143"/>
      <c r="AM972" s="143"/>
      <c r="AN972" s="143"/>
      <c r="AO972" s="143"/>
      <c r="AP972" s="143"/>
    </row>
    <row r="973" spans="1:42" ht="15.75" customHeight="1" x14ac:dyDescent="0.4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4"/>
      <c r="X973" s="144"/>
      <c r="Y973" s="144"/>
      <c r="Z973" s="143"/>
      <c r="AA973" s="143"/>
      <c r="AB973" s="143"/>
      <c r="AC973" s="143"/>
      <c r="AD973" s="143"/>
      <c r="AE973" s="143"/>
      <c r="AF973" s="143"/>
      <c r="AG973" s="143"/>
      <c r="AH973" s="143"/>
      <c r="AI973" s="143"/>
      <c r="AJ973" s="143"/>
      <c r="AK973" s="143"/>
      <c r="AL973" s="143"/>
      <c r="AM973" s="143"/>
      <c r="AN973" s="143"/>
      <c r="AO973" s="143"/>
      <c r="AP973" s="143"/>
    </row>
    <row r="974" spans="1:42" ht="15.75" customHeight="1" x14ac:dyDescent="0.4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4"/>
      <c r="X974" s="144"/>
      <c r="Y974" s="144"/>
      <c r="Z974" s="143"/>
      <c r="AA974" s="143"/>
      <c r="AB974" s="143"/>
      <c r="AC974" s="143"/>
      <c r="AD974" s="143"/>
      <c r="AE974" s="143"/>
      <c r="AF974" s="143"/>
      <c r="AG974" s="143"/>
      <c r="AH974" s="143"/>
      <c r="AI974" s="143"/>
      <c r="AJ974" s="143"/>
      <c r="AK974" s="143"/>
      <c r="AL974" s="143"/>
      <c r="AM974" s="143"/>
      <c r="AN974" s="143"/>
      <c r="AO974" s="143"/>
      <c r="AP974" s="143"/>
    </row>
    <row r="975" spans="1:42" ht="15.75" customHeight="1" x14ac:dyDescent="0.4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4"/>
      <c r="X975" s="144"/>
      <c r="Y975" s="144"/>
      <c r="Z975" s="143"/>
      <c r="AA975" s="143"/>
      <c r="AB975" s="143"/>
      <c r="AC975" s="143"/>
      <c r="AD975" s="143"/>
      <c r="AE975" s="143"/>
      <c r="AF975" s="143"/>
      <c r="AG975" s="143"/>
      <c r="AH975" s="143"/>
      <c r="AI975" s="143"/>
      <c r="AJ975" s="143"/>
      <c r="AK975" s="143"/>
      <c r="AL975" s="143"/>
      <c r="AM975" s="143"/>
      <c r="AN975" s="143"/>
      <c r="AO975" s="143"/>
      <c r="AP975" s="143"/>
    </row>
    <row r="976" spans="1:42" ht="15.75" customHeight="1" x14ac:dyDescent="0.4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4"/>
      <c r="X976" s="144"/>
      <c r="Y976" s="144"/>
      <c r="Z976" s="143"/>
      <c r="AA976" s="143"/>
      <c r="AB976" s="143"/>
      <c r="AC976" s="143"/>
      <c r="AD976" s="143"/>
      <c r="AE976" s="143"/>
      <c r="AF976" s="143"/>
      <c r="AG976" s="143"/>
      <c r="AH976" s="143"/>
      <c r="AI976" s="143"/>
      <c r="AJ976" s="143"/>
      <c r="AK976" s="143"/>
      <c r="AL976" s="143"/>
      <c r="AM976" s="143"/>
      <c r="AN976" s="143"/>
      <c r="AO976" s="143"/>
      <c r="AP976" s="143"/>
    </row>
    <row r="977" spans="1:42" ht="15.75" customHeight="1" x14ac:dyDescent="0.4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4"/>
      <c r="X977" s="144"/>
      <c r="Y977" s="144"/>
      <c r="Z977" s="143"/>
      <c r="AA977" s="143"/>
      <c r="AB977" s="143"/>
      <c r="AC977" s="143"/>
      <c r="AD977" s="143"/>
      <c r="AE977" s="143"/>
      <c r="AF977" s="143"/>
      <c r="AG977" s="143"/>
      <c r="AH977" s="143"/>
      <c r="AI977" s="143"/>
      <c r="AJ977" s="143"/>
      <c r="AK977" s="143"/>
      <c r="AL977" s="143"/>
      <c r="AM977" s="143"/>
      <c r="AN977" s="143"/>
      <c r="AO977" s="143"/>
      <c r="AP977" s="143"/>
    </row>
    <row r="978" spans="1:42" ht="15.75" customHeight="1" x14ac:dyDescent="0.4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4"/>
      <c r="X978" s="144"/>
      <c r="Y978" s="144"/>
      <c r="Z978" s="143"/>
      <c r="AA978" s="143"/>
      <c r="AB978" s="143"/>
      <c r="AC978" s="143"/>
      <c r="AD978" s="143"/>
      <c r="AE978" s="143"/>
      <c r="AF978" s="143"/>
      <c r="AG978" s="143"/>
      <c r="AH978" s="143"/>
      <c r="AI978" s="143"/>
      <c r="AJ978" s="143"/>
      <c r="AK978" s="143"/>
      <c r="AL978" s="143"/>
      <c r="AM978" s="143"/>
      <c r="AN978" s="143"/>
      <c r="AO978" s="143"/>
      <c r="AP978" s="143"/>
    </row>
    <row r="979" spans="1:42" ht="15.75" customHeight="1" x14ac:dyDescent="0.4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4"/>
      <c r="X979" s="144"/>
      <c r="Y979" s="144"/>
      <c r="Z979" s="143"/>
      <c r="AA979" s="143"/>
      <c r="AB979" s="143"/>
      <c r="AC979" s="143"/>
      <c r="AD979" s="143"/>
      <c r="AE979" s="143"/>
      <c r="AF979" s="143"/>
      <c r="AG979" s="143"/>
      <c r="AH979" s="143"/>
      <c r="AI979" s="143"/>
      <c r="AJ979" s="143"/>
      <c r="AK979" s="143"/>
      <c r="AL979" s="143"/>
      <c r="AM979" s="143"/>
      <c r="AN979" s="143"/>
      <c r="AO979" s="143"/>
      <c r="AP979" s="143"/>
    </row>
    <row r="980" spans="1:42" ht="15.75" customHeight="1" x14ac:dyDescent="0.4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4"/>
      <c r="X980" s="144"/>
      <c r="Y980" s="144"/>
      <c r="Z980" s="143"/>
      <c r="AA980" s="143"/>
      <c r="AB980" s="143"/>
      <c r="AC980" s="143"/>
      <c r="AD980" s="143"/>
      <c r="AE980" s="143"/>
      <c r="AF980" s="143"/>
      <c r="AG980" s="143"/>
      <c r="AH980" s="143"/>
      <c r="AI980" s="143"/>
      <c r="AJ980" s="143"/>
      <c r="AK980" s="143"/>
      <c r="AL980" s="143"/>
      <c r="AM980" s="143"/>
      <c r="AN980" s="143"/>
      <c r="AO980" s="143"/>
      <c r="AP980" s="143"/>
    </row>
    <row r="981" spans="1:42" ht="15.75" customHeight="1" x14ac:dyDescent="0.4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4"/>
      <c r="X981" s="144"/>
      <c r="Y981" s="144"/>
      <c r="Z981" s="143"/>
      <c r="AA981" s="143"/>
      <c r="AB981" s="143"/>
      <c r="AC981" s="143"/>
      <c r="AD981" s="143"/>
      <c r="AE981" s="143"/>
      <c r="AF981" s="143"/>
      <c r="AG981" s="143"/>
      <c r="AH981" s="143"/>
      <c r="AI981" s="143"/>
      <c r="AJ981" s="143"/>
      <c r="AK981" s="143"/>
      <c r="AL981" s="143"/>
      <c r="AM981" s="143"/>
      <c r="AN981" s="143"/>
      <c r="AO981" s="143"/>
      <c r="AP981" s="143"/>
    </row>
    <row r="982" spans="1:42" ht="15.75" customHeight="1" x14ac:dyDescent="0.4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4"/>
      <c r="X982" s="144"/>
      <c r="Y982" s="144"/>
      <c r="Z982" s="143"/>
      <c r="AA982" s="143"/>
      <c r="AB982" s="143"/>
      <c r="AC982" s="143"/>
      <c r="AD982" s="143"/>
      <c r="AE982" s="143"/>
      <c r="AF982" s="143"/>
      <c r="AG982" s="143"/>
      <c r="AH982" s="143"/>
      <c r="AI982" s="143"/>
      <c r="AJ982" s="143"/>
      <c r="AK982" s="143"/>
      <c r="AL982" s="143"/>
      <c r="AM982" s="143"/>
      <c r="AN982" s="143"/>
      <c r="AO982" s="143"/>
      <c r="AP982" s="143"/>
    </row>
    <row r="983" spans="1:42" ht="15.75" customHeight="1" x14ac:dyDescent="0.4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4"/>
      <c r="X983" s="144"/>
      <c r="Y983" s="144"/>
      <c r="Z983" s="143"/>
      <c r="AA983" s="143"/>
      <c r="AB983" s="143"/>
      <c r="AC983" s="143"/>
      <c r="AD983" s="143"/>
      <c r="AE983" s="143"/>
      <c r="AF983" s="143"/>
      <c r="AG983" s="143"/>
      <c r="AH983" s="143"/>
      <c r="AI983" s="143"/>
      <c r="AJ983" s="143"/>
      <c r="AK983" s="143"/>
      <c r="AL983" s="143"/>
      <c r="AM983" s="143"/>
      <c r="AN983" s="143"/>
      <c r="AO983" s="143"/>
      <c r="AP983" s="143"/>
    </row>
    <row r="984" spans="1:42" ht="15.75" customHeight="1" x14ac:dyDescent="0.4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4"/>
      <c r="X984" s="144"/>
      <c r="Y984" s="144"/>
      <c r="Z984" s="143"/>
      <c r="AA984" s="143"/>
      <c r="AB984" s="143"/>
      <c r="AC984" s="143"/>
      <c r="AD984" s="143"/>
      <c r="AE984" s="143"/>
      <c r="AF984" s="143"/>
      <c r="AG984" s="143"/>
      <c r="AH984" s="143"/>
      <c r="AI984" s="143"/>
      <c r="AJ984" s="143"/>
      <c r="AK984" s="143"/>
      <c r="AL984" s="143"/>
      <c r="AM984" s="143"/>
      <c r="AN984" s="143"/>
      <c r="AO984" s="143"/>
      <c r="AP984" s="143"/>
    </row>
    <row r="985" spans="1:42" ht="15.75" customHeight="1" x14ac:dyDescent="0.4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4"/>
      <c r="X985" s="144"/>
      <c r="Y985" s="144"/>
      <c r="Z985" s="143"/>
      <c r="AA985" s="143"/>
      <c r="AB985" s="143"/>
      <c r="AC985" s="143"/>
      <c r="AD985" s="143"/>
      <c r="AE985" s="143"/>
      <c r="AF985" s="143"/>
      <c r="AG985" s="143"/>
      <c r="AH985" s="143"/>
      <c r="AI985" s="143"/>
      <c r="AJ985" s="143"/>
      <c r="AK985" s="143"/>
      <c r="AL985" s="143"/>
      <c r="AM985" s="143"/>
      <c r="AN985" s="143"/>
      <c r="AO985" s="143"/>
      <c r="AP985" s="143"/>
    </row>
    <row r="986" spans="1:42" ht="15.75" customHeight="1" x14ac:dyDescent="0.4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4"/>
      <c r="X986" s="144"/>
      <c r="Y986" s="144"/>
      <c r="Z986" s="143"/>
      <c r="AA986" s="143"/>
      <c r="AB986" s="143"/>
      <c r="AC986" s="143"/>
      <c r="AD986" s="143"/>
      <c r="AE986" s="143"/>
      <c r="AF986" s="143"/>
      <c r="AG986" s="143"/>
      <c r="AH986" s="143"/>
      <c r="AI986" s="143"/>
      <c r="AJ986" s="143"/>
      <c r="AK986" s="143"/>
      <c r="AL986" s="143"/>
      <c r="AM986" s="143"/>
      <c r="AN986" s="143"/>
      <c r="AO986" s="143"/>
      <c r="AP986" s="143"/>
    </row>
    <row r="987" spans="1:42" ht="15.75" customHeight="1" x14ac:dyDescent="0.4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4"/>
      <c r="X987" s="144"/>
      <c r="Y987" s="144"/>
      <c r="Z987" s="143"/>
      <c r="AA987" s="143"/>
      <c r="AB987" s="143"/>
      <c r="AC987" s="143"/>
      <c r="AD987" s="143"/>
      <c r="AE987" s="143"/>
      <c r="AF987" s="143"/>
      <c r="AG987" s="143"/>
      <c r="AH987" s="143"/>
      <c r="AI987" s="143"/>
      <c r="AJ987" s="143"/>
      <c r="AK987" s="143"/>
      <c r="AL987" s="143"/>
      <c r="AM987" s="143"/>
      <c r="AN987" s="143"/>
      <c r="AO987" s="143"/>
      <c r="AP987" s="143"/>
    </row>
    <row r="988" spans="1:42" ht="15.75" customHeight="1" x14ac:dyDescent="0.4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4"/>
      <c r="X988" s="144"/>
      <c r="Y988" s="144"/>
      <c r="Z988" s="143"/>
      <c r="AA988" s="143"/>
      <c r="AB988" s="143"/>
      <c r="AC988" s="143"/>
      <c r="AD988" s="143"/>
      <c r="AE988" s="143"/>
      <c r="AF988" s="143"/>
      <c r="AG988" s="143"/>
      <c r="AH988" s="143"/>
      <c r="AI988" s="143"/>
      <c r="AJ988" s="143"/>
      <c r="AK988" s="143"/>
      <c r="AL988" s="143"/>
      <c r="AM988" s="143"/>
      <c r="AN988" s="143"/>
      <c r="AO988" s="143"/>
      <c r="AP988" s="143"/>
    </row>
    <row r="989" spans="1:42" ht="15.75" customHeight="1" x14ac:dyDescent="0.4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4"/>
      <c r="X989" s="144"/>
      <c r="Y989" s="144"/>
      <c r="Z989" s="143"/>
      <c r="AA989" s="143"/>
      <c r="AB989" s="143"/>
      <c r="AC989" s="143"/>
      <c r="AD989" s="143"/>
      <c r="AE989" s="143"/>
      <c r="AF989" s="143"/>
      <c r="AG989" s="143"/>
      <c r="AH989" s="143"/>
      <c r="AI989" s="143"/>
      <c r="AJ989" s="143"/>
      <c r="AK989" s="143"/>
      <c r="AL989" s="143"/>
      <c r="AM989" s="143"/>
      <c r="AN989" s="143"/>
      <c r="AO989" s="143"/>
      <c r="AP989" s="143"/>
    </row>
    <row r="990" spans="1:42" ht="15.75" customHeight="1" x14ac:dyDescent="0.4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4"/>
      <c r="X990" s="144"/>
      <c r="Y990" s="144"/>
      <c r="Z990" s="143"/>
      <c r="AA990" s="143"/>
      <c r="AB990" s="143"/>
      <c r="AC990" s="143"/>
      <c r="AD990" s="143"/>
      <c r="AE990" s="143"/>
      <c r="AF990" s="143"/>
      <c r="AG990" s="143"/>
      <c r="AH990" s="143"/>
      <c r="AI990" s="143"/>
      <c r="AJ990" s="143"/>
      <c r="AK990" s="143"/>
      <c r="AL990" s="143"/>
      <c r="AM990" s="143"/>
      <c r="AN990" s="143"/>
      <c r="AO990" s="143"/>
      <c r="AP990" s="143"/>
    </row>
    <row r="991" spans="1:42" ht="15.75" customHeight="1" x14ac:dyDescent="0.4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4"/>
      <c r="X991" s="144"/>
      <c r="Y991" s="144"/>
      <c r="Z991" s="143"/>
      <c r="AA991" s="143"/>
      <c r="AB991" s="143"/>
      <c r="AC991" s="143"/>
      <c r="AD991" s="143"/>
      <c r="AE991" s="143"/>
      <c r="AF991" s="143"/>
      <c r="AG991" s="143"/>
      <c r="AH991" s="143"/>
      <c r="AI991" s="143"/>
      <c r="AJ991" s="143"/>
      <c r="AK991" s="143"/>
      <c r="AL991" s="143"/>
      <c r="AM991" s="143"/>
      <c r="AN991" s="143"/>
      <c r="AO991" s="143"/>
      <c r="AP991" s="143"/>
    </row>
    <row r="992" spans="1:42" ht="15.75" customHeight="1" x14ac:dyDescent="0.4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4"/>
      <c r="X992" s="144"/>
      <c r="Y992" s="144"/>
      <c r="Z992" s="143"/>
      <c r="AA992" s="143"/>
      <c r="AB992" s="143"/>
      <c r="AC992" s="143"/>
      <c r="AD992" s="143"/>
      <c r="AE992" s="143"/>
      <c r="AF992" s="143"/>
      <c r="AG992" s="143"/>
      <c r="AH992" s="143"/>
      <c r="AI992" s="143"/>
      <c r="AJ992" s="143"/>
      <c r="AK992" s="143"/>
      <c r="AL992" s="143"/>
      <c r="AM992" s="143"/>
      <c r="AN992" s="143"/>
      <c r="AO992" s="143"/>
      <c r="AP992" s="143"/>
    </row>
    <row r="993" spans="1:42" ht="15.75" customHeight="1" x14ac:dyDescent="0.4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4"/>
      <c r="X993" s="144"/>
      <c r="Y993" s="144"/>
      <c r="Z993" s="143"/>
      <c r="AA993" s="143"/>
      <c r="AB993" s="143"/>
      <c r="AC993" s="143"/>
      <c r="AD993" s="143"/>
      <c r="AE993" s="143"/>
      <c r="AF993" s="143"/>
      <c r="AG993" s="143"/>
      <c r="AH993" s="143"/>
      <c r="AI993" s="143"/>
      <c r="AJ993" s="143"/>
      <c r="AK993" s="143"/>
      <c r="AL993" s="143"/>
      <c r="AM993" s="143"/>
      <c r="AN993" s="143"/>
      <c r="AO993" s="143"/>
      <c r="AP993" s="143"/>
    </row>
    <row r="994" spans="1:42" ht="15.75" customHeight="1" x14ac:dyDescent="0.4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4"/>
      <c r="X994" s="144"/>
      <c r="Y994" s="144"/>
      <c r="Z994" s="143"/>
      <c r="AA994" s="143"/>
      <c r="AB994" s="143"/>
      <c r="AC994" s="143"/>
      <c r="AD994" s="143"/>
      <c r="AE994" s="143"/>
      <c r="AF994" s="143"/>
      <c r="AG994" s="143"/>
      <c r="AH994" s="143"/>
      <c r="AI994" s="143"/>
      <c r="AJ994" s="143"/>
      <c r="AK994" s="143"/>
      <c r="AL994" s="143"/>
      <c r="AM994" s="143"/>
      <c r="AN994" s="143"/>
      <c r="AO994" s="143"/>
      <c r="AP994" s="143"/>
    </row>
    <row r="995" spans="1:42" ht="15.75" customHeight="1" x14ac:dyDescent="0.4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4"/>
      <c r="X995" s="144"/>
      <c r="Y995" s="144"/>
      <c r="Z995" s="143"/>
      <c r="AA995" s="143"/>
      <c r="AB995" s="143"/>
      <c r="AC995" s="143"/>
      <c r="AD995" s="143"/>
      <c r="AE995" s="143"/>
      <c r="AF995" s="143"/>
      <c r="AG995" s="143"/>
      <c r="AH995" s="143"/>
      <c r="AI995" s="143"/>
      <c r="AJ995" s="143"/>
      <c r="AK995" s="143"/>
      <c r="AL995" s="143"/>
      <c r="AM995" s="143"/>
      <c r="AN995" s="143"/>
      <c r="AO995" s="143"/>
      <c r="AP995" s="143"/>
    </row>
    <row r="996" spans="1:42" ht="15.75" customHeight="1" x14ac:dyDescent="0.4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4"/>
      <c r="X996" s="144"/>
      <c r="Y996" s="144"/>
      <c r="Z996" s="143"/>
      <c r="AA996" s="143"/>
      <c r="AB996" s="143"/>
      <c r="AC996" s="143"/>
      <c r="AD996" s="143"/>
      <c r="AE996" s="143"/>
      <c r="AF996" s="143"/>
      <c r="AG996" s="143"/>
      <c r="AH996" s="143"/>
      <c r="AI996" s="143"/>
      <c r="AJ996" s="143"/>
      <c r="AK996" s="143"/>
      <c r="AL996" s="143"/>
      <c r="AM996" s="143"/>
      <c r="AN996" s="143"/>
      <c r="AO996" s="143"/>
      <c r="AP996" s="143"/>
    </row>
    <row r="997" spans="1:42" ht="15.75" customHeight="1" x14ac:dyDescent="0.4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4"/>
      <c r="X997" s="144"/>
      <c r="Y997" s="144"/>
      <c r="Z997" s="143"/>
      <c r="AA997" s="143"/>
      <c r="AB997" s="143"/>
      <c r="AC997" s="143"/>
      <c r="AD997" s="143"/>
      <c r="AE997" s="143"/>
      <c r="AF997" s="143"/>
      <c r="AG997" s="143"/>
      <c r="AH997" s="143"/>
      <c r="AI997" s="143"/>
      <c r="AJ997" s="143"/>
      <c r="AK997" s="143"/>
      <c r="AL997" s="143"/>
      <c r="AM997" s="143"/>
      <c r="AN997" s="143"/>
      <c r="AO997" s="143"/>
      <c r="AP997" s="143"/>
    </row>
    <row r="998" spans="1:42" ht="15.75" customHeight="1" x14ac:dyDescent="0.4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4"/>
      <c r="X998" s="144"/>
      <c r="Y998" s="144"/>
      <c r="Z998" s="143"/>
      <c r="AA998" s="143"/>
      <c r="AB998" s="143"/>
      <c r="AC998" s="143"/>
      <c r="AD998" s="143"/>
      <c r="AE998" s="143"/>
      <c r="AF998" s="143"/>
      <c r="AG998" s="143"/>
      <c r="AH998" s="143"/>
      <c r="AI998" s="143"/>
      <c r="AJ998" s="143"/>
      <c r="AK998" s="143"/>
      <c r="AL998" s="143"/>
      <c r="AM998" s="143"/>
      <c r="AN998" s="143"/>
      <c r="AO998" s="143"/>
      <c r="AP998" s="143"/>
    </row>
    <row r="999" spans="1:42" ht="15.75" customHeight="1" x14ac:dyDescent="0.4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4"/>
      <c r="X999" s="144"/>
      <c r="Y999" s="144"/>
      <c r="Z999" s="143"/>
      <c r="AA999" s="143"/>
      <c r="AB999" s="143"/>
      <c r="AC999" s="143"/>
      <c r="AD999" s="143"/>
      <c r="AE999" s="143"/>
      <c r="AF999" s="143"/>
      <c r="AG999" s="143"/>
      <c r="AH999" s="143"/>
      <c r="AI999" s="143"/>
      <c r="AJ999" s="143"/>
      <c r="AK999" s="143"/>
      <c r="AL999" s="143"/>
      <c r="AM999" s="143"/>
      <c r="AN999" s="143"/>
      <c r="AO999" s="143"/>
      <c r="AP999" s="143"/>
    </row>
    <row r="1000" spans="1:42" ht="15.75" customHeight="1" x14ac:dyDescent="0.4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4"/>
      <c r="X1000" s="144"/>
      <c r="Y1000" s="144"/>
      <c r="Z1000" s="143"/>
      <c r="AA1000" s="143"/>
      <c r="AB1000" s="143"/>
      <c r="AC1000" s="143"/>
      <c r="AD1000" s="143"/>
      <c r="AE1000" s="143"/>
      <c r="AF1000" s="143"/>
      <c r="AG1000" s="143"/>
      <c r="AH1000" s="143"/>
      <c r="AI1000" s="143"/>
      <c r="AJ1000" s="143"/>
      <c r="AK1000" s="143"/>
      <c r="AL1000" s="143"/>
      <c r="AM1000" s="143"/>
      <c r="AN1000" s="143"/>
      <c r="AO1000" s="143"/>
      <c r="AP1000" s="143"/>
    </row>
    <row r="1001" spans="1:42" ht="15.75" customHeight="1" x14ac:dyDescent="0.4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4"/>
      <c r="X1001" s="144"/>
      <c r="Y1001" s="144"/>
      <c r="Z1001" s="143"/>
      <c r="AA1001" s="143"/>
      <c r="AB1001" s="143"/>
      <c r="AC1001" s="143"/>
      <c r="AD1001" s="143"/>
      <c r="AE1001" s="143"/>
      <c r="AF1001" s="143"/>
      <c r="AG1001" s="143"/>
      <c r="AH1001" s="143"/>
      <c r="AI1001" s="143"/>
      <c r="AJ1001" s="143"/>
      <c r="AK1001" s="143"/>
      <c r="AL1001" s="143"/>
      <c r="AM1001" s="143"/>
      <c r="AN1001" s="143"/>
      <c r="AO1001" s="143"/>
      <c r="AP1001" s="143"/>
    </row>
  </sheetData>
  <phoneticPr fontId="41" type="noConversion"/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01"/>
  <sheetViews>
    <sheetView showGridLines="0" workbookViewId="0">
      <pane xSplit="2" ySplit="2" topLeftCell="AZ3" activePane="bottomRight" state="frozen"/>
      <selection pane="topRight" activeCell="C1" sqref="C1"/>
      <selection pane="bottomLeft" activeCell="A3" sqref="A3"/>
      <selection pane="bottomRight" activeCell="BA61" sqref="BA61"/>
    </sheetView>
  </sheetViews>
  <sheetFormatPr defaultColWidth="12.58203125" defaultRowHeight="15" customHeight="1" outlineLevelCol="1" x14ac:dyDescent="0.3"/>
  <cols>
    <col min="1" max="1" width="60.4140625" customWidth="1"/>
    <col min="2" max="2" width="59" hidden="1" customWidth="1" outlineLevel="1"/>
    <col min="3" max="5" width="8.6640625" hidden="1" customWidth="1" outlineLevel="1"/>
    <col min="6" max="6" width="8.6640625" customWidth="1" collapsed="1"/>
    <col min="7" max="9" width="8.6640625" hidden="1" customWidth="1" outlineLevel="1"/>
    <col min="10" max="10" width="8.6640625" customWidth="1" collapsed="1"/>
    <col min="11" max="13" width="8.6640625" hidden="1" customWidth="1" outlineLevel="1"/>
    <col min="14" max="14" width="8.6640625" customWidth="1" collapsed="1"/>
    <col min="15" max="17" width="8.6640625" hidden="1" customWidth="1" outlineLevel="1"/>
    <col min="18" max="18" width="8.6640625" customWidth="1" collapsed="1"/>
    <col min="19" max="21" width="8.6640625" hidden="1" customWidth="1" outlineLevel="1"/>
    <col min="22" max="22" width="8.6640625" customWidth="1" collapsed="1"/>
    <col min="23" max="25" width="8.6640625" hidden="1" customWidth="1" outlineLevel="1"/>
    <col min="26" max="26" width="8.6640625" customWidth="1" collapsed="1"/>
    <col min="27" max="29" width="8.6640625" hidden="1" customWidth="1" outlineLevel="1"/>
    <col min="30" max="30" width="8.6640625" customWidth="1" collapsed="1"/>
    <col min="31" max="33" width="8.6640625" hidden="1" customWidth="1" outlineLevel="1"/>
    <col min="34" max="34" width="8.6640625" customWidth="1" collapsed="1"/>
    <col min="35" max="37" width="8.6640625" hidden="1" customWidth="1" outlineLevel="1"/>
    <col min="38" max="38" width="8.6640625" customWidth="1" collapsed="1"/>
    <col min="39" max="40" width="8.6640625" customWidth="1" outlineLevel="1"/>
    <col min="41" max="41" width="8.6640625" style="265" customWidth="1" outlineLevel="1"/>
    <col min="42" max="42" width="9.58203125" style="265" bestFit="1" customWidth="1"/>
    <col min="43" max="51" width="8.6640625" hidden="1" customWidth="1" outlineLevel="1"/>
    <col min="52" max="52" width="9.1640625" bestFit="1" customWidth="1" collapsed="1"/>
  </cols>
  <sheetData>
    <row r="1" spans="1:52" ht="13.5" customHeight="1" x14ac:dyDescent="0.3">
      <c r="A1" s="177" t="s">
        <v>162</v>
      </c>
      <c r="B1" s="178"/>
      <c r="C1" s="103" t="s">
        <v>1</v>
      </c>
      <c r="D1" s="103" t="s">
        <v>2</v>
      </c>
      <c r="E1" s="103" t="s">
        <v>3</v>
      </c>
      <c r="F1" s="104" t="s">
        <v>4</v>
      </c>
      <c r="G1" s="103" t="s">
        <v>5</v>
      </c>
      <c r="H1" s="103" t="s">
        <v>6</v>
      </c>
      <c r="I1" s="103" t="s">
        <v>7</v>
      </c>
      <c r="J1" s="104" t="s">
        <v>8</v>
      </c>
      <c r="K1" s="103" t="s">
        <v>9</v>
      </c>
      <c r="L1" s="103" t="s">
        <v>10</v>
      </c>
      <c r="M1" s="103" t="s">
        <v>11</v>
      </c>
      <c r="N1" s="104" t="s">
        <v>12</v>
      </c>
      <c r="O1" s="103" t="s">
        <v>13</v>
      </c>
      <c r="P1" s="103" t="s">
        <v>14</v>
      </c>
      <c r="Q1" s="103" t="s">
        <v>15</v>
      </c>
      <c r="R1" s="104" t="s">
        <v>16</v>
      </c>
      <c r="S1" s="103" t="s">
        <v>17</v>
      </c>
      <c r="T1" s="103" t="s">
        <v>18</v>
      </c>
      <c r="U1" s="103" t="s">
        <v>19</v>
      </c>
      <c r="V1" s="104" t="s">
        <v>20</v>
      </c>
      <c r="W1" s="103" t="s">
        <v>21</v>
      </c>
      <c r="X1" s="103" t="s">
        <v>22</v>
      </c>
      <c r="Y1" s="103" t="s">
        <v>23</v>
      </c>
      <c r="Z1" s="104" t="s">
        <v>24</v>
      </c>
      <c r="AA1" s="103" t="s">
        <v>25</v>
      </c>
      <c r="AB1" s="103" t="s">
        <v>26</v>
      </c>
      <c r="AC1" s="103" t="s">
        <v>27</v>
      </c>
      <c r="AD1" s="104" t="s">
        <v>28</v>
      </c>
      <c r="AE1" s="103" t="s">
        <v>29</v>
      </c>
      <c r="AF1" s="103" t="s">
        <v>30</v>
      </c>
      <c r="AG1" s="103" t="s">
        <v>31</v>
      </c>
      <c r="AH1" s="104" t="s">
        <v>32</v>
      </c>
      <c r="AI1" s="103" t="s">
        <v>33</v>
      </c>
      <c r="AJ1" s="103" t="s">
        <v>34</v>
      </c>
      <c r="AK1" s="103" t="s">
        <v>35</v>
      </c>
      <c r="AL1" s="104" t="s">
        <v>36</v>
      </c>
      <c r="AM1" s="103" t="s">
        <v>450</v>
      </c>
      <c r="AN1" s="103" t="s">
        <v>454</v>
      </c>
      <c r="AO1" s="103" t="s">
        <v>463</v>
      </c>
      <c r="AP1" s="103" t="s">
        <v>467</v>
      </c>
      <c r="AQ1" s="103">
        <v>2012</v>
      </c>
      <c r="AR1" s="103">
        <v>2013</v>
      </c>
      <c r="AS1" s="103">
        <v>2014</v>
      </c>
      <c r="AT1" s="103">
        <v>2015</v>
      </c>
      <c r="AU1" s="103">
        <v>2016</v>
      </c>
      <c r="AV1" s="103">
        <v>2017</v>
      </c>
      <c r="AW1" s="103">
        <v>2018</v>
      </c>
      <c r="AX1" s="103">
        <v>2019</v>
      </c>
      <c r="AY1" s="103">
        <v>2020</v>
      </c>
      <c r="AZ1" s="103">
        <v>2021</v>
      </c>
    </row>
    <row r="2" spans="1:52" ht="13.5" customHeight="1" x14ac:dyDescent="0.3">
      <c r="A2" s="179"/>
      <c r="B2" s="180" t="s">
        <v>38</v>
      </c>
      <c r="C2" s="9" t="s">
        <v>39</v>
      </c>
      <c r="D2" s="8" t="s">
        <v>40</v>
      </c>
      <c r="E2" s="8" t="s">
        <v>41</v>
      </c>
      <c r="F2" s="10" t="s">
        <v>42</v>
      </c>
      <c r="G2" s="8" t="s">
        <v>43</v>
      </c>
      <c r="H2" s="8" t="s">
        <v>44</v>
      </c>
      <c r="I2" s="8" t="s">
        <v>45</v>
      </c>
      <c r="J2" s="10" t="s">
        <v>46</v>
      </c>
      <c r="K2" s="8" t="s">
        <v>47</v>
      </c>
      <c r="L2" s="8" t="s">
        <v>48</v>
      </c>
      <c r="M2" s="8" t="s">
        <v>49</v>
      </c>
      <c r="N2" s="10" t="s">
        <v>50</v>
      </c>
      <c r="O2" s="8" t="s">
        <v>51</v>
      </c>
      <c r="P2" s="8" t="s">
        <v>52</v>
      </c>
      <c r="Q2" s="8" t="s">
        <v>53</v>
      </c>
      <c r="R2" s="10" t="s">
        <v>54</v>
      </c>
      <c r="S2" s="8" t="s">
        <v>55</v>
      </c>
      <c r="T2" s="8" t="s">
        <v>56</v>
      </c>
      <c r="U2" s="8" t="s">
        <v>57</v>
      </c>
      <c r="V2" s="10" t="s">
        <v>58</v>
      </c>
      <c r="W2" s="8" t="s">
        <v>59</v>
      </c>
      <c r="X2" s="8" t="s">
        <v>60</v>
      </c>
      <c r="Y2" s="8" t="s">
        <v>61</v>
      </c>
      <c r="Z2" s="10" t="s">
        <v>62</v>
      </c>
      <c r="AA2" s="8" t="s">
        <v>63</v>
      </c>
      <c r="AB2" s="8" t="s">
        <v>64</v>
      </c>
      <c r="AC2" s="8" t="s">
        <v>65</v>
      </c>
      <c r="AD2" s="10" t="s">
        <v>66</v>
      </c>
      <c r="AE2" s="8" t="s">
        <v>67</v>
      </c>
      <c r="AF2" s="8" t="s">
        <v>68</v>
      </c>
      <c r="AG2" s="8" t="s">
        <v>69</v>
      </c>
      <c r="AH2" s="10" t="s">
        <v>70</v>
      </c>
      <c r="AI2" s="8" t="s">
        <v>71</v>
      </c>
      <c r="AJ2" s="8" t="s">
        <v>72</v>
      </c>
      <c r="AK2" s="8" t="s">
        <v>73</v>
      </c>
      <c r="AL2" s="10" t="s">
        <v>74</v>
      </c>
      <c r="AM2" s="8" t="s">
        <v>451</v>
      </c>
      <c r="AN2" s="8" t="s">
        <v>455</v>
      </c>
      <c r="AO2" s="8" t="s">
        <v>464</v>
      </c>
      <c r="AP2" s="8" t="s">
        <v>468</v>
      </c>
      <c r="AQ2" s="8">
        <v>2012</v>
      </c>
      <c r="AR2" s="8">
        <v>2013</v>
      </c>
      <c r="AS2" s="8">
        <v>2014</v>
      </c>
      <c r="AT2" s="8">
        <v>2015</v>
      </c>
      <c r="AU2" s="8">
        <v>2016</v>
      </c>
      <c r="AV2" s="8">
        <v>2017</v>
      </c>
      <c r="AW2" s="8">
        <v>2018</v>
      </c>
      <c r="AX2" s="8">
        <v>2019</v>
      </c>
      <c r="AY2" s="8">
        <v>2020</v>
      </c>
      <c r="AZ2" s="8">
        <v>2021</v>
      </c>
    </row>
    <row r="3" spans="1:52" ht="13.5" customHeight="1" x14ac:dyDescent="0.35">
      <c r="A3" s="181" t="s">
        <v>318</v>
      </c>
      <c r="B3" s="182" t="s">
        <v>319</v>
      </c>
      <c r="C3" s="183">
        <v>1459.2739999999999</v>
      </c>
      <c r="D3" s="184">
        <v>2159.8150000000001</v>
      </c>
      <c r="E3" s="185">
        <v>2363.1310000000003</v>
      </c>
      <c r="F3" s="187">
        <v>38.592999999999847</v>
      </c>
      <c r="G3" s="187">
        <v>600.78599999999994</v>
      </c>
      <c r="H3" s="187">
        <v>2069.6849999999999</v>
      </c>
      <c r="I3" s="187">
        <v>1590.7000000000003</v>
      </c>
      <c r="J3" s="187">
        <v>2122.924</v>
      </c>
      <c r="K3" s="187">
        <v>4253.0839999999998</v>
      </c>
      <c r="L3" s="187">
        <v>3560.1059999999998</v>
      </c>
      <c r="M3" s="187">
        <v>1660.8760000000011</v>
      </c>
      <c r="N3" s="187">
        <v>1608.9309999999987</v>
      </c>
      <c r="O3" s="187">
        <v>1871</v>
      </c>
      <c r="P3" s="187">
        <v>2821</v>
      </c>
      <c r="Q3" s="187">
        <v>2256</v>
      </c>
      <c r="R3" s="187">
        <v>2851</v>
      </c>
      <c r="S3" s="187">
        <v>2084</v>
      </c>
      <c r="T3" s="187">
        <v>2413</v>
      </c>
      <c r="U3" s="187">
        <v>2611</v>
      </c>
      <c r="V3" s="187">
        <v>1174</v>
      </c>
      <c r="W3" s="187">
        <v>617</v>
      </c>
      <c r="X3" s="187">
        <v>1407</v>
      </c>
      <c r="Y3" s="187">
        <v>2552</v>
      </c>
      <c r="Z3" s="187">
        <v>2888</v>
      </c>
      <c r="AA3" s="187">
        <v>-1799</v>
      </c>
      <c r="AB3" s="187">
        <v>2010</v>
      </c>
      <c r="AC3" s="187">
        <v>1418</v>
      </c>
      <c r="AD3" s="187">
        <v>1097</v>
      </c>
      <c r="AE3" s="187">
        <v>-2341</v>
      </c>
      <c r="AF3" s="187">
        <v>-3578</v>
      </c>
      <c r="AG3" s="187">
        <v>1147</v>
      </c>
      <c r="AH3" s="187">
        <v>193</v>
      </c>
      <c r="AI3" s="186">
        <v>443</v>
      </c>
      <c r="AJ3" s="186">
        <v>580</v>
      </c>
      <c r="AK3" s="186">
        <v>851</v>
      </c>
      <c r="AL3" s="187">
        <v>3082</v>
      </c>
      <c r="AM3" s="186">
        <v>779.59610999999131</v>
      </c>
      <c r="AN3" s="186">
        <v>5599.588029999788</v>
      </c>
      <c r="AO3" s="186">
        <v>3719</v>
      </c>
      <c r="AP3" s="186">
        <v>12430.815860000221</v>
      </c>
      <c r="AQ3" s="186">
        <v>6020.8130000000001</v>
      </c>
      <c r="AR3" s="186">
        <v>6384.0950000000003</v>
      </c>
      <c r="AS3" s="186">
        <v>11082.996999999999</v>
      </c>
      <c r="AT3" s="186">
        <v>9799</v>
      </c>
      <c r="AU3" s="186">
        <v>8282</v>
      </c>
      <c r="AV3" s="186">
        <v>7464</v>
      </c>
      <c r="AW3" s="186">
        <v>2726</v>
      </c>
      <c r="AX3" s="186">
        <v>-4579</v>
      </c>
      <c r="AY3" s="186">
        <v>4956</v>
      </c>
      <c r="AZ3" s="186">
        <v>22529</v>
      </c>
    </row>
    <row r="4" spans="1:52" ht="13.5" customHeight="1" x14ac:dyDescent="0.3">
      <c r="A4" s="188" t="s">
        <v>320</v>
      </c>
      <c r="B4" s="189" t="s">
        <v>321</v>
      </c>
      <c r="C4" s="190">
        <f>SUM(C6:C18)</f>
        <v>244.232</v>
      </c>
      <c r="D4" s="190">
        <f>SUM(D6:D18)</f>
        <v>183.88300000000001</v>
      </c>
      <c r="E4" s="190">
        <f>SUM(E6:E18)</f>
        <v>180.63499999999999</v>
      </c>
      <c r="F4" s="191">
        <v>180.09100000000001</v>
      </c>
      <c r="G4" s="191">
        <v>581.721</v>
      </c>
      <c r="H4" s="191">
        <v>96.190000000000012</v>
      </c>
      <c r="I4" s="191">
        <v>221.84199999999998</v>
      </c>
      <c r="J4" s="191">
        <v>222.226</v>
      </c>
      <c r="K4" s="191">
        <v>290.995</v>
      </c>
      <c r="L4" s="191">
        <v>287.08399999999995</v>
      </c>
      <c r="M4" s="191">
        <v>708.29200000000014</v>
      </c>
      <c r="N4" s="191">
        <v>1448.0740000000001</v>
      </c>
      <c r="O4" s="191">
        <v>1416</v>
      </c>
      <c r="P4" s="191">
        <v>1575</v>
      </c>
      <c r="Q4" s="191">
        <v>1480</v>
      </c>
      <c r="R4" s="191">
        <v>2380</v>
      </c>
      <c r="S4" s="191">
        <v>1206</v>
      </c>
      <c r="T4" s="191">
        <v>1357</v>
      </c>
      <c r="U4" s="191">
        <v>803</v>
      </c>
      <c r="V4" s="191">
        <v>-1734</v>
      </c>
      <c r="W4" s="191">
        <v>2298</v>
      </c>
      <c r="X4" s="191">
        <v>1835</v>
      </c>
      <c r="Y4" s="191">
        <v>4100</v>
      </c>
      <c r="Z4" s="191">
        <v>4429</v>
      </c>
      <c r="AA4" s="191">
        <v>1760</v>
      </c>
      <c r="AB4" s="191">
        <v>3207</v>
      </c>
      <c r="AC4" s="191">
        <v>2560</v>
      </c>
      <c r="AD4" s="191">
        <v>-3766</v>
      </c>
      <c r="AE4" s="191">
        <v>2712</v>
      </c>
      <c r="AF4" s="191">
        <v>4638</v>
      </c>
      <c r="AG4" s="191">
        <v>7256</v>
      </c>
      <c r="AH4" s="191">
        <v>5387</v>
      </c>
      <c r="AI4" s="190">
        <v>6269</v>
      </c>
      <c r="AJ4" s="190">
        <v>8708</v>
      </c>
      <c r="AK4" s="190">
        <f>SUM(AK5:AK14)</f>
        <v>8442</v>
      </c>
      <c r="AL4" s="191">
        <f>SUM(AL5:AL14)</f>
        <v>5249</v>
      </c>
      <c r="AM4" s="226">
        <f>SUM(AM5:AM14)</f>
        <v>13047</v>
      </c>
      <c r="AN4" s="226">
        <f>SUM(AN5:AN14)</f>
        <v>17660</v>
      </c>
      <c r="AO4" s="226">
        <f>SUM(AO5:AO14)</f>
        <v>21428</v>
      </c>
      <c r="AP4" s="226">
        <v>24702</v>
      </c>
      <c r="AQ4" s="226">
        <v>788.84100000000001</v>
      </c>
      <c r="AR4" s="226">
        <v>1121.979</v>
      </c>
      <c r="AS4" s="226">
        <v>2734.4450000000002</v>
      </c>
      <c r="AT4" s="226">
        <v>6851</v>
      </c>
      <c r="AU4" s="226">
        <v>1632</v>
      </c>
      <c r="AV4" s="226">
        <v>12662</v>
      </c>
      <c r="AW4" s="226">
        <v>3928</v>
      </c>
      <c r="AX4" s="226">
        <v>19993</v>
      </c>
      <c r="AY4" s="226">
        <v>28668</v>
      </c>
      <c r="AZ4" s="226">
        <v>76837</v>
      </c>
    </row>
    <row r="5" spans="1:52" ht="13.5" customHeight="1" x14ac:dyDescent="0.3">
      <c r="A5" s="192" t="s">
        <v>322</v>
      </c>
      <c r="B5" s="193" t="s">
        <v>323</v>
      </c>
      <c r="C5" s="194">
        <v>0</v>
      </c>
      <c r="D5" s="195">
        <v>0</v>
      </c>
      <c r="E5" s="196">
        <v>0</v>
      </c>
      <c r="F5" s="197">
        <v>0</v>
      </c>
      <c r="G5" s="197">
        <v>0</v>
      </c>
      <c r="H5" s="197">
        <v>0</v>
      </c>
      <c r="I5" s="197">
        <v>0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7">
        <v>0</v>
      </c>
      <c r="P5" s="197">
        <v>0</v>
      </c>
      <c r="Q5" s="197">
        <v>0</v>
      </c>
      <c r="R5" s="197">
        <v>0</v>
      </c>
      <c r="S5" s="197">
        <v>0</v>
      </c>
      <c r="T5" s="197">
        <v>0</v>
      </c>
      <c r="U5" s="197">
        <v>0</v>
      </c>
      <c r="V5" s="197">
        <v>0</v>
      </c>
      <c r="W5" s="197">
        <v>0</v>
      </c>
      <c r="X5" s="197">
        <v>0</v>
      </c>
      <c r="Y5" s="197">
        <v>0</v>
      </c>
      <c r="Z5" s="197">
        <v>0</v>
      </c>
      <c r="AA5" s="197">
        <v>0</v>
      </c>
      <c r="AB5" s="197">
        <v>0</v>
      </c>
      <c r="AC5" s="197">
        <v>0</v>
      </c>
      <c r="AD5" s="197">
        <v>0</v>
      </c>
      <c r="AE5" s="197">
        <v>0</v>
      </c>
      <c r="AF5" s="197">
        <v>0</v>
      </c>
      <c r="AG5" s="197">
        <v>0</v>
      </c>
      <c r="AH5" s="197">
        <v>0</v>
      </c>
      <c r="AI5" s="196">
        <v>0</v>
      </c>
      <c r="AJ5" s="196">
        <v>0</v>
      </c>
      <c r="AK5" s="196">
        <v>0</v>
      </c>
      <c r="AL5" s="197">
        <v>0</v>
      </c>
      <c r="AM5" s="196">
        <v>0</v>
      </c>
      <c r="AN5" s="196">
        <v>0</v>
      </c>
      <c r="AO5" s="196">
        <v>0</v>
      </c>
      <c r="AP5" s="196">
        <v>0</v>
      </c>
      <c r="AQ5" s="196">
        <v>0</v>
      </c>
      <c r="AR5" s="196">
        <v>0</v>
      </c>
      <c r="AS5" s="196">
        <v>0</v>
      </c>
      <c r="AT5" s="196">
        <v>0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</row>
    <row r="6" spans="1:52" ht="13.5" customHeight="1" x14ac:dyDescent="0.3">
      <c r="A6" s="198" t="s">
        <v>324</v>
      </c>
      <c r="B6" s="199" t="s">
        <v>325</v>
      </c>
      <c r="C6" s="200">
        <v>244.232</v>
      </c>
      <c r="D6" s="201">
        <v>183.88300000000001</v>
      </c>
      <c r="E6" s="202">
        <v>180.63499999999999</v>
      </c>
      <c r="F6" s="203">
        <v>180.09100000000001</v>
      </c>
      <c r="G6" s="203">
        <v>179.67599999999999</v>
      </c>
      <c r="H6" s="203">
        <v>190.05500000000001</v>
      </c>
      <c r="I6" s="203">
        <v>221.84199999999998</v>
      </c>
      <c r="J6" s="203">
        <v>222.226</v>
      </c>
      <c r="K6" s="203">
        <v>290.995</v>
      </c>
      <c r="L6" s="203">
        <v>287.08399999999995</v>
      </c>
      <c r="M6" s="203">
        <v>708.29200000000014</v>
      </c>
      <c r="N6" s="203">
        <v>1448.0740000000001</v>
      </c>
      <c r="O6" s="203">
        <v>503</v>
      </c>
      <c r="P6" s="203">
        <v>472</v>
      </c>
      <c r="Q6" s="203">
        <v>919</v>
      </c>
      <c r="R6" s="203">
        <v>657</v>
      </c>
      <c r="S6" s="203">
        <v>643</v>
      </c>
      <c r="T6" s="203">
        <v>700</v>
      </c>
      <c r="U6" s="203">
        <v>616</v>
      </c>
      <c r="V6" s="203">
        <v>695</v>
      </c>
      <c r="W6" s="203">
        <v>1752</v>
      </c>
      <c r="X6" s="203">
        <v>1669</v>
      </c>
      <c r="Y6" s="203">
        <v>1684</v>
      </c>
      <c r="Z6" s="203">
        <v>1706</v>
      </c>
      <c r="AA6" s="203">
        <v>1718</v>
      </c>
      <c r="AB6" s="203">
        <v>1764</v>
      </c>
      <c r="AC6" s="203">
        <v>1818</v>
      </c>
      <c r="AD6" s="203">
        <v>1899</v>
      </c>
      <c r="AE6" s="203">
        <v>2837</v>
      </c>
      <c r="AF6" s="203">
        <v>3484</v>
      </c>
      <c r="AG6" s="203">
        <v>3677</v>
      </c>
      <c r="AH6" s="203">
        <v>5376</v>
      </c>
      <c r="AI6" s="202">
        <v>4596</v>
      </c>
      <c r="AJ6" s="202">
        <v>5587</v>
      </c>
      <c r="AK6" s="202">
        <v>6253</v>
      </c>
      <c r="AL6" s="203">
        <v>6646</v>
      </c>
      <c r="AM6" s="202">
        <v>7762</v>
      </c>
      <c r="AN6" s="202">
        <v>11626</v>
      </c>
      <c r="AO6" s="202">
        <v>12806</v>
      </c>
      <c r="AP6" s="202">
        <v>14666</v>
      </c>
      <c r="AQ6" s="202">
        <v>788.84100000000001</v>
      </c>
      <c r="AR6" s="202">
        <v>813.79899999999998</v>
      </c>
      <c r="AS6" s="202">
        <v>2734.4450000000002</v>
      </c>
      <c r="AT6" s="202">
        <v>2551</v>
      </c>
      <c r="AU6" s="202">
        <v>2654</v>
      </c>
      <c r="AV6" s="202">
        <v>6811</v>
      </c>
      <c r="AW6" s="202">
        <v>7199</v>
      </c>
      <c r="AX6" s="202">
        <v>15374</v>
      </c>
      <c r="AY6" s="202">
        <v>23082</v>
      </c>
      <c r="AZ6" s="202">
        <v>46860</v>
      </c>
    </row>
    <row r="7" spans="1:52" ht="13.5" customHeight="1" x14ac:dyDescent="0.3">
      <c r="A7" s="192" t="s">
        <v>326</v>
      </c>
      <c r="B7" s="204" t="s">
        <v>327</v>
      </c>
      <c r="C7" s="194">
        <v>0</v>
      </c>
      <c r="D7" s="195">
        <v>0</v>
      </c>
      <c r="E7" s="196">
        <v>0</v>
      </c>
      <c r="F7" s="197">
        <v>0</v>
      </c>
      <c r="G7" s="197">
        <v>0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-40</v>
      </c>
      <c r="U7" s="197">
        <v>-40</v>
      </c>
      <c r="V7" s="197">
        <v>-29</v>
      </c>
      <c r="W7" s="197">
        <v>-36</v>
      </c>
      <c r="X7" s="197">
        <v>-66</v>
      </c>
      <c r="Y7" s="197">
        <v>-44</v>
      </c>
      <c r="Z7" s="197">
        <v>-44</v>
      </c>
      <c r="AA7" s="197">
        <v>-44</v>
      </c>
      <c r="AB7" s="197">
        <v>-92</v>
      </c>
      <c r="AC7" s="197">
        <v>68</v>
      </c>
      <c r="AD7" s="197">
        <v>-99</v>
      </c>
      <c r="AE7" s="197">
        <v>-99</v>
      </c>
      <c r="AF7" s="197">
        <v>222</v>
      </c>
      <c r="AG7" s="197">
        <v>487</v>
      </c>
      <c r="AH7" s="197">
        <v>121</v>
      </c>
      <c r="AI7" s="196">
        <v>-294</v>
      </c>
      <c r="AJ7" s="196">
        <v>191</v>
      </c>
      <c r="AK7" s="196">
        <v>117</v>
      </c>
      <c r="AL7" s="197">
        <v>275</v>
      </c>
      <c r="AM7" s="196">
        <v>14</v>
      </c>
      <c r="AN7" s="196">
        <v>335</v>
      </c>
      <c r="AO7" s="196">
        <v>110</v>
      </c>
      <c r="AP7" s="196">
        <v>-128</v>
      </c>
      <c r="AQ7" s="196">
        <v>0</v>
      </c>
      <c r="AR7" s="196">
        <v>0</v>
      </c>
      <c r="AS7" s="196">
        <v>0</v>
      </c>
      <c r="AT7" s="196">
        <v>0</v>
      </c>
      <c r="AU7" s="196">
        <v>-109</v>
      </c>
      <c r="AV7" s="196">
        <v>-190</v>
      </c>
      <c r="AW7" s="196">
        <v>0</v>
      </c>
      <c r="AX7" s="196">
        <v>731</v>
      </c>
      <c r="AY7" s="196">
        <v>289</v>
      </c>
      <c r="AZ7" s="196">
        <v>331</v>
      </c>
    </row>
    <row r="8" spans="1:52" ht="13.5" customHeight="1" x14ac:dyDescent="0.3">
      <c r="A8" s="198" t="s">
        <v>328</v>
      </c>
      <c r="B8" s="199" t="s">
        <v>329</v>
      </c>
      <c r="C8" s="200">
        <v>0</v>
      </c>
      <c r="D8" s="201">
        <v>0</v>
      </c>
      <c r="E8" s="202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824</v>
      </c>
      <c r="Q8" s="203">
        <v>0</v>
      </c>
      <c r="R8" s="203">
        <v>12</v>
      </c>
      <c r="S8" s="203">
        <v>0</v>
      </c>
      <c r="T8" s="203">
        <v>0</v>
      </c>
      <c r="U8" s="203">
        <v>0</v>
      </c>
      <c r="V8" s="203">
        <v>2968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2">
        <v>0</v>
      </c>
      <c r="AJ8" s="202">
        <v>0</v>
      </c>
      <c r="AK8" s="202">
        <v>0</v>
      </c>
      <c r="AL8" s="203">
        <v>0</v>
      </c>
      <c r="AM8" s="262" t="s">
        <v>118</v>
      </c>
      <c r="AN8" s="202">
        <v>0</v>
      </c>
      <c r="AO8" s="262" t="s">
        <v>118</v>
      </c>
      <c r="AP8" s="262">
        <v>0</v>
      </c>
      <c r="AQ8" s="262">
        <v>0</v>
      </c>
      <c r="AR8" s="262">
        <v>0</v>
      </c>
      <c r="AS8" s="262">
        <v>0</v>
      </c>
      <c r="AT8" s="262">
        <v>836</v>
      </c>
      <c r="AU8" s="262">
        <v>2968</v>
      </c>
      <c r="AV8" s="262">
        <v>0</v>
      </c>
      <c r="AW8" s="262">
        <v>0</v>
      </c>
      <c r="AX8" s="262">
        <v>0</v>
      </c>
      <c r="AY8" s="262">
        <v>0</v>
      </c>
      <c r="AZ8" s="262">
        <v>0</v>
      </c>
    </row>
    <row r="9" spans="1:52" ht="13.5" customHeight="1" x14ac:dyDescent="0.3">
      <c r="A9" s="192" t="s">
        <v>330</v>
      </c>
      <c r="B9" s="193" t="s">
        <v>331</v>
      </c>
      <c r="C9" s="194">
        <v>0</v>
      </c>
      <c r="D9" s="195">
        <v>0</v>
      </c>
      <c r="E9" s="196">
        <v>0</v>
      </c>
      <c r="F9" s="197">
        <v>0</v>
      </c>
      <c r="G9" s="197">
        <v>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6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14</v>
      </c>
      <c r="Z9" s="197">
        <v>8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82</v>
      </c>
      <c r="AI9" s="196">
        <v>-116</v>
      </c>
      <c r="AJ9" s="196">
        <v>279</v>
      </c>
      <c r="AK9" s="196">
        <v>0</v>
      </c>
      <c r="AL9" s="197">
        <v>-126</v>
      </c>
      <c r="AM9" s="196">
        <v>6</v>
      </c>
      <c r="AN9" s="196">
        <v>-14</v>
      </c>
      <c r="AO9" s="196">
        <v>18</v>
      </c>
      <c r="AP9" s="196">
        <v>0</v>
      </c>
      <c r="AQ9" s="196">
        <v>0</v>
      </c>
      <c r="AR9" s="196">
        <v>0</v>
      </c>
      <c r="AS9" s="196">
        <v>0</v>
      </c>
      <c r="AT9" s="196">
        <v>6</v>
      </c>
      <c r="AU9" s="196">
        <v>0</v>
      </c>
      <c r="AV9" s="196">
        <v>22</v>
      </c>
      <c r="AW9" s="196">
        <v>0</v>
      </c>
      <c r="AX9" s="196">
        <v>82</v>
      </c>
      <c r="AY9" s="196">
        <v>37</v>
      </c>
      <c r="AZ9" s="196">
        <v>10</v>
      </c>
    </row>
    <row r="10" spans="1:52" ht="13.5" customHeight="1" x14ac:dyDescent="0.3">
      <c r="A10" s="198" t="s">
        <v>332</v>
      </c>
      <c r="B10" s="199" t="s">
        <v>333</v>
      </c>
      <c r="C10" s="200">
        <v>0</v>
      </c>
      <c r="D10" s="201">
        <v>0</v>
      </c>
      <c r="E10" s="202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-7</v>
      </c>
      <c r="P10" s="203">
        <v>-5</v>
      </c>
      <c r="Q10" s="203">
        <v>0</v>
      </c>
      <c r="R10" s="203">
        <v>0</v>
      </c>
      <c r="S10" s="203">
        <v>-5</v>
      </c>
      <c r="T10" s="203">
        <v>0</v>
      </c>
      <c r="U10" s="203">
        <v>33</v>
      </c>
      <c r="V10" s="203">
        <v>368</v>
      </c>
      <c r="W10" s="203">
        <v>-12</v>
      </c>
      <c r="X10" s="203">
        <v>105</v>
      </c>
      <c r="Y10" s="203">
        <v>-98</v>
      </c>
      <c r="Z10" s="203">
        <v>0</v>
      </c>
      <c r="AA10" s="203">
        <v>0</v>
      </c>
      <c r="AB10" s="203">
        <v>239</v>
      </c>
      <c r="AC10" s="203">
        <v>52</v>
      </c>
      <c r="AD10" s="203">
        <v>45</v>
      </c>
      <c r="AE10" s="203">
        <v>0</v>
      </c>
      <c r="AF10" s="203">
        <v>95</v>
      </c>
      <c r="AG10" s="203">
        <v>-87</v>
      </c>
      <c r="AH10" s="203">
        <v>0</v>
      </c>
      <c r="AI10" s="202">
        <v>0</v>
      </c>
      <c r="AJ10" s="202">
        <v>0</v>
      </c>
      <c r="AK10" s="202">
        <v>77</v>
      </c>
      <c r="AL10" s="203">
        <v>450</v>
      </c>
      <c r="AM10" s="202">
        <v>291</v>
      </c>
      <c r="AN10" s="202">
        <v>1354</v>
      </c>
      <c r="AO10" s="202">
        <v>10</v>
      </c>
      <c r="AP10" s="202">
        <v>510</v>
      </c>
      <c r="AQ10" s="202">
        <v>0</v>
      </c>
      <c r="AR10" s="202">
        <v>0</v>
      </c>
      <c r="AS10" s="202">
        <v>0</v>
      </c>
      <c r="AT10" s="202">
        <v>-12</v>
      </c>
      <c r="AU10" s="202">
        <v>396</v>
      </c>
      <c r="AV10" s="202">
        <v>-5</v>
      </c>
      <c r="AW10" s="202">
        <v>336</v>
      </c>
      <c r="AX10" s="202">
        <v>8</v>
      </c>
      <c r="AY10" s="202">
        <v>527</v>
      </c>
      <c r="AZ10" s="202">
        <v>2165</v>
      </c>
    </row>
    <row r="11" spans="1:52" ht="13.5" customHeight="1" x14ac:dyDescent="0.3">
      <c r="A11" s="192" t="s">
        <v>334</v>
      </c>
      <c r="B11" s="204" t="s">
        <v>335</v>
      </c>
      <c r="C11" s="194">
        <v>0</v>
      </c>
      <c r="D11" s="195">
        <v>0</v>
      </c>
      <c r="E11" s="196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40</v>
      </c>
      <c r="P11" s="197">
        <v>74</v>
      </c>
      <c r="Q11" s="197">
        <v>67</v>
      </c>
      <c r="R11" s="197">
        <v>174</v>
      </c>
      <c r="S11" s="197">
        <v>210</v>
      </c>
      <c r="T11" s="197">
        <v>139</v>
      </c>
      <c r="U11" s="197">
        <v>150</v>
      </c>
      <c r="V11" s="197">
        <v>1093</v>
      </c>
      <c r="W11" s="197">
        <v>161</v>
      </c>
      <c r="X11" s="197">
        <v>8</v>
      </c>
      <c r="Y11" s="197">
        <v>85</v>
      </c>
      <c r="Z11" s="197">
        <v>627</v>
      </c>
      <c r="AA11" s="197">
        <v>205</v>
      </c>
      <c r="AB11" s="197">
        <v>0</v>
      </c>
      <c r="AC11" s="197">
        <v>0</v>
      </c>
      <c r="AD11" s="197">
        <v>0</v>
      </c>
      <c r="AE11" s="197">
        <v>144</v>
      </c>
      <c r="AF11" s="197">
        <v>-1823</v>
      </c>
      <c r="AG11" s="197">
        <v>-134</v>
      </c>
      <c r="AH11" s="197">
        <v>-137</v>
      </c>
      <c r="AI11" s="196">
        <v>248</v>
      </c>
      <c r="AJ11" s="196">
        <v>-493</v>
      </c>
      <c r="AK11" s="196">
        <v>-1379</v>
      </c>
      <c r="AL11" s="197">
        <v>-3090</v>
      </c>
      <c r="AM11" s="196">
        <v>-1442</v>
      </c>
      <c r="AN11" s="196">
        <v>-1510</v>
      </c>
      <c r="AO11" s="196">
        <v>-588</v>
      </c>
      <c r="AP11" s="196">
        <v>-1009</v>
      </c>
      <c r="AQ11" s="196">
        <v>0</v>
      </c>
      <c r="AR11" s="196">
        <v>0</v>
      </c>
      <c r="AS11" s="196">
        <v>0</v>
      </c>
      <c r="AT11" s="196">
        <v>355</v>
      </c>
      <c r="AU11" s="196">
        <v>1592</v>
      </c>
      <c r="AV11" s="196">
        <v>881</v>
      </c>
      <c r="AW11" s="196">
        <v>205</v>
      </c>
      <c r="AX11" s="196">
        <v>-1950</v>
      </c>
      <c r="AY11" s="196">
        <v>-4714</v>
      </c>
      <c r="AZ11" s="196">
        <v>-4549</v>
      </c>
    </row>
    <row r="12" spans="1:52" ht="13.5" customHeight="1" x14ac:dyDescent="0.3">
      <c r="A12" s="198" t="s">
        <v>336</v>
      </c>
      <c r="B12" s="199" t="s">
        <v>337</v>
      </c>
      <c r="C12" s="200">
        <v>0</v>
      </c>
      <c r="D12" s="201">
        <v>0</v>
      </c>
      <c r="E12" s="202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644</v>
      </c>
      <c r="P12" s="203">
        <v>272</v>
      </c>
      <c r="Q12" s="203">
        <v>100</v>
      </c>
      <c r="R12" s="203">
        <v>100</v>
      </c>
      <c r="S12" s="203">
        <v>600</v>
      </c>
      <c r="T12" s="203">
        <v>612</v>
      </c>
      <c r="U12" s="203">
        <v>6</v>
      </c>
      <c r="V12" s="203">
        <v>-763</v>
      </c>
      <c r="W12" s="203">
        <v>126</v>
      </c>
      <c r="X12" s="203">
        <v>64</v>
      </c>
      <c r="Y12" s="203">
        <v>1300</v>
      </c>
      <c r="Z12" s="203">
        <v>2618</v>
      </c>
      <c r="AA12" s="203">
        <v>675</v>
      </c>
      <c r="AB12" s="203">
        <v>714</v>
      </c>
      <c r="AC12" s="203">
        <v>650</v>
      </c>
      <c r="AD12" s="203">
        <v>178</v>
      </c>
      <c r="AE12" s="203">
        <v>1282</v>
      </c>
      <c r="AF12" s="203">
        <v>-475</v>
      </c>
      <c r="AG12" s="203">
        <v>537</v>
      </c>
      <c r="AH12" s="203">
        <v>-1344</v>
      </c>
      <c r="AI12" s="202">
        <v>191</v>
      </c>
      <c r="AJ12" s="202">
        <v>-191</v>
      </c>
      <c r="AK12" s="202">
        <v>0</v>
      </c>
      <c r="AL12" s="203">
        <v>3076</v>
      </c>
      <c r="AM12" s="202">
        <v>1707</v>
      </c>
      <c r="AN12" s="202">
        <v>2318</v>
      </c>
      <c r="AO12" s="202">
        <v>2207</v>
      </c>
      <c r="AP12" s="202">
        <v>1885</v>
      </c>
      <c r="AQ12" s="202">
        <v>0</v>
      </c>
      <c r="AR12" s="202">
        <v>0</v>
      </c>
      <c r="AS12" s="202">
        <v>0</v>
      </c>
      <c r="AT12" s="202">
        <v>1116</v>
      </c>
      <c r="AU12" s="202">
        <v>455</v>
      </c>
      <c r="AV12" s="202">
        <v>4108</v>
      </c>
      <c r="AW12" s="202">
        <v>2217</v>
      </c>
      <c r="AX12" s="202">
        <v>0</v>
      </c>
      <c r="AY12" s="202">
        <v>3076</v>
      </c>
      <c r="AZ12" s="202">
        <v>8117</v>
      </c>
    </row>
    <row r="13" spans="1:52" ht="13.5" customHeight="1" x14ac:dyDescent="0.3">
      <c r="A13" s="192" t="s">
        <v>338</v>
      </c>
      <c r="B13" s="193" t="s">
        <v>339</v>
      </c>
      <c r="C13" s="194"/>
      <c r="D13" s="195"/>
      <c r="E13" s="19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>
        <v>422</v>
      </c>
      <c r="AF13" s="197">
        <v>3283</v>
      </c>
      <c r="AG13" s="197">
        <v>2408</v>
      </c>
      <c r="AH13" s="197">
        <v>2766</v>
      </c>
      <c r="AI13" s="196">
        <v>2428</v>
      </c>
      <c r="AJ13" s="196">
        <v>2590</v>
      </c>
      <c r="AK13" s="196">
        <v>2146</v>
      </c>
      <c r="AL13" s="197">
        <v>1810</v>
      </c>
      <c r="AM13" s="196">
        <v>3161</v>
      </c>
      <c r="AN13" s="196">
        <v>4013</v>
      </c>
      <c r="AO13" s="196">
        <v>7214</v>
      </c>
      <c r="AP13" s="196">
        <v>7069</v>
      </c>
      <c r="AQ13" s="196"/>
      <c r="AR13" s="196"/>
      <c r="AS13" s="196"/>
      <c r="AT13" s="196"/>
      <c r="AU13" s="196"/>
      <c r="AV13" s="196"/>
      <c r="AW13" s="196"/>
      <c r="AX13" s="196">
        <v>8879</v>
      </c>
      <c r="AY13" s="196">
        <v>8974</v>
      </c>
      <c r="AZ13" s="196">
        <v>21457</v>
      </c>
    </row>
    <row r="14" spans="1:52" ht="13.5" customHeight="1" x14ac:dyDescent="0.3">
      <c r="A14" s="198" t="s">
        <v>340</v>
      </c>
      <c r="B14" s="199" t="s">
        <v>341</v>
      </c>
      <c r="C14" s="200">
        <v>0</v>
      </c>
      <c r="D14" s="201">
        <v>0</v>
      </c>
      <c r="E14" s="202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196</v>
      </c>
      <c r="P14" s="203">
        <v>-22</v>
      </c>
      <c r="Q14" s="203">
        <v>394</v>
      </c>
      <c r="R14" s="203">
        <v>-469</v>
      </c>
      <c r="S14" s="203">
        <v>-242</v>
      </c>
      <c r="T14" s="203">
        <v>-54</v>
      </c>
      <c r="U14" s="203">
        <v>38</v>
      </c>
      <c r="V14" s="203">
        <v>47</v>
      </c>
      <c r="W14" s="203">
        <v>307</v>
      </c>
      <c r="X14" s="203">
        <v>55</v>
      </c>
      <c r="Y14" s="203">
        <v>1159</v>
      </c>
      <c r="Z14" s="203">
        <v>-486</v>
      </c>
      <c r="AA14" s="203">
        <v>-794</v>
      </c>
      <c r="AB14" s="203">
        <v>582</v>
      </c>
      <c r="AC14" s="203">
        <v>-28</v>
      </c>
      <c r="AD14" s="203">
        <v>-5789</v>
      </c>
      <c r="AE14" s="203">
        <v>-1874</v>
      </c>
      <c r="AF14" s="203">
        <v>-148</v>
      </c>
      <c r="AG14" s="203">
        <v>368</v>
      </c>
      <c r="AH14" s="203">
        <v>-1477</v>
      </c>
      <c r="AI14" s="202">
        <v>-784</v>
      </c>
      <c r="AJ14" s="202">
        <v>745</v>
      </c>
      <c r="AK14" s="202">
        <v>1228</v>
      </c>
      <c r="AL14" s="203">
        <v>-3792</v>
      </c>
      <c r="AM14" s="202">
        <v>1548</v>
      </c>
      <c r="AN14" s="202">
        <v>-462</v>
      </c>
      <c r="AO14" s="202">
        <v>-349</v>
      </c>
      <c r="AP14" s="202">
        <v>1709</v>
      </c>
      <c r="AQ14" s="202">
        <v>0</v>
      </c>
      <c r="AR14" s="202">
        <v>0</v>
      </c>
      <c r="AS14" s="202">
        <v>0</v>
      </c>
      <c r="AT14" s="202">
        <v>99</v>
      </c>
      <c r="AU14" s="202">
        <v>-211</v>
      </c>
      <c r="AV14" s="202">
        <v>1035</v>
      </c>
      <c r="AW14" s="202">
        <v>-6029</v>
      </c>
      <c r="AX14" s="202">
        <v>-3131</v>
      </c>
      <c r="AY14" s="202">
        <v>-2603</v>
      </c>
      <c r="AZ14" s="202">
        <v>2446</v>
      </c>
    </row>
    <row r="15" spans="1:52" ht="13.5" customHeight="1" x14ac:dyDescent="0.3">
      <c r="A15" s="192" t="s">
        <v>342</v>
      </c>
      <c r="B15" s="204" t="s">
        <v>343</v>
      </c>
      <c r="C15" s="194">
        <v>0</v>
      </c>
      <c r="D15" s="195">
        <v>0</v>
      </c>
      <c r="E15" s="196">
        <v>0</v>
      </c>
      <c r="F15" s="197">
        <v>0</v>
      </c>
      <c r="G15" s="197">
        <v>0</v>
      </c>
      <c r="H15" s="197">
        <v>0</v>
      </c>
      <c r="I15" s="197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40</v>
      </c>
      <c r="P15" s="197">
        <v>-40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-6113</v>
      </c>
      <c r="W15" s="197">
        <v>0</v>
      </c>
      <c r="X15" s="197">
        <v>0</v>
      </c>
      <c r="Y15" s="197">
        <v>0</v>
      </c>
      <c r="Z15" s="197">
        <v>0</v>
      </c>
      <c r="AA15" s="197">
        <v>0</v>
      </c>
      <c r="AB15" s="197">
        <v>0</v>
      </c>
      <c r="AC15" s="197">
        <v>0</v>
      </c>
      <c r="AD15" s="197">
        <v>0</v>
      </c>
      <c r="AE15" s="197">
        <v>0</v>
      </c>
      <c r="AF15" s="197">
        <v>0</v>
      </c>
      <c r="AG15" s="197">
        <v>0</v>
      </c>
      <c r="AH15" s="197">
        <v>0</v>
      </c>
      <c r="AI15" s="196">
        <v>0</v>
      </c>
      <c r="AJ15" s="196">
        <v>0</v>
      </c>
      <c r="AK15" s="196">
        <v>0</v>
      </c>
      <c r="AL15" s="197"/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0</v>
      </c>
      <c r="AT15" s="196">
        <v>0</v>
      </c>
      <c r="AU15" s="196">
        <v>-6113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</row>
    <row r="16" spans="1:52" ht="13.5" customHeight="1" x14ac:dyDescent="0.3">
      <c r="A16" s="198" t="s">
        <v>344</v>
      </c>
      <c r="B16" s="199" t="s">
        <v>345</v>
      </c>
      <c r="C16" s="200">
        <v>0</v>
      </c>
      <c r="D16" s="201">
        <v>0</v>
      </c>
      <c r="E16" s="202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1900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2">
        <v>0</v>
      </c>
      <c r="AJ16" s="202">
        <v>0</v>
      </c>
      <c r="AK16" s="202">
        <v>0</v>
      </c>
      <c r="AL16" s="203"/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1900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</row>
    <row r="17" spans="1:52" ht="13.5" customHeight="1" x14ac:dyDescent="0.35">
      <c r="A17" s="192" t="s">
        <v>346</v>
      </c>
      <c r="B17" s="205" t="s">
        <v>347</v>
      </c>
      <c r="C17" s="194">
        <v>0</v>
      </c>
      <c r="D17" s="195">
        <v>0</v>
      </c>
      <c r="E17" s="195">
        <v>0</v>
      </c>
      <c r="F17" s="197">
        <v>0</v>
      </c>
      <c r="G17" s="197">
        <v>402.04500000000002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7">
        <v>0</v>
      </c>
      <c r="Y17" s="197">
        <v>0</v>
      </c>
      <c r="Z17" s="197">
        <v>0</v>
      </c>
      <c r="AA17" s="197">
        <v>0</v>
      </c>
      <c r="AB17" s="197">
        <v>0</v>
      </c>
      <c r="AC17" s="197">
        <v>0</v>
      </c>
      <c r="AD17" s="197">
        <v>0</v>
      </c>
      <c r="AE17" s="197">
        <v>0</v>
      </c>
      <c r="AF17" s="197">
        <v>0</v>
      </c>
      <c r="AG17" s="197">
        <v>0</v>
      </c>
      <c r="AH17" s="197">
        <v>0</v>
      </c>
      <c r="AI17" s="196">
        <v>0</v>
      </c>
      <c r="AJ17" s="196">
        <v>0</v>
      </c>
      <c r="AK17" s="196">
        <v>0</v>
      </c>
      <c r="AL17" s="197"/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402.04500000000002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  <c r="AX17" s="196">
        <v>0</v>
      </c>
      <c r="AY17" s="196">
        <v>0</v>
      </c>
      <c r="AZ17" s="196">
        <v>0</v>
      </c>
    </row>
    <row r="18" spans="1:52" ht="13.5" customHeight="1" x14ac:dyDescent="0.3">
      <c r="A18" s="198" t="s">
        <v>348</v>
      </c>
      <c r="B18" s="199" t="s">
        <v>349</v>
      </c>
      <c r="C18" s="200">
        <v>0</v>
      </c>
      <c r="D18" s="201">
        <v>0</v>
      </c>
      <c r="E18" s="202">
        <v>0</v>
      </c>
      <c r="F18" s="203">
        <v>0</v>
      </c>
      <c r="G18" s="203">
        <v>0</v>
      </c>
      <c r="H18" s="203">
        <v>-93.864999999999995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2">
        <v>0</v>
      </c>
      <c r="AJ18" s="202">
        <v>0</v>
      </c>
      <c r="AK18" s="202">
        <v>0</v>
      </c>
      <c r="AL18" s="203"/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-93.864999999999995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</row>
    <row r="19" spans="1:52" ht="13.5" customHeight="1" x14ac:dyDescent="0.3">
      <c r="A19" s="206" t="s">
        <v>350</v>
      </c>
      <c r="B19" s="207" t="s">
        <v>351</v>
      </c>
      <c r="C19" s="208">
        <f>SUM(C20:C35)</f>
        <v>-1006.444</v>
      </c>
      <c r="D19" s="209">
        <f>SUM(D20:D35)</f>
        <v>-637.19499999999971</v>
      </c>
      <c r="E19" s="209">
        <f>SUM(E20:E35)</f>
        <v>169.62700000000024</v>
      </c>
      <c r="F19" s="211">
        <v>5011.3230000000012</v>
      </c>
      <c r="G19" s="211">
        <v>-760.20899999999995</v>
      </c>
      <c r="H19" s="211">
        <v>-193.0319999999997</v>
      </c>
      <c r="I19" s="211">
        <v>3576.91</v>
      </c>
      <c r="J19" s="211">
        <v>-2702.4350000000004</v>
      </c>
      <c r="K19" s="211">
        <v>-6631.8819999999996</v>
      </c>
      <c r="L19" s="211">
        <v>1368.6440000000002</v>
      </c>
      <c r="M19" s="211">
        <v>1221.5470000000003</v>
      </c>
      <c r="N19" s="211">
        <v>929.2549999999992</v>
      </c>
      <c r="O19" s="211">
        <v>1026</v>
      </c>
      <c r="P19" s="211">
        <v>-6635</v>
      </c>
      <c r="Q19" s="211">
        <v>957</v>
      </c>
      <c r="R19" s="211">
        <v>-1358</v>
      </c>
      <c r="S19" s="211">
        <v>765</v>
      </c>
      <c r="T19" s="211">
        <v>2309</v>
      </c>
      <c r="U19" s="211">
        <v>1521</v>
      </c>
      <c r="V19" s="211">
        <v>19860</v>
      </c>
      <c r="W19" s="211">
        <v>-2964</v>
      </c>
      <c r="X19" s="211">
        <v>-5632</v>
      </c>
      <c r="Y19" s="211">
        <v>-3855</v>
      </c>
      <c r="Z19" s="211">
        <v>1384</v>
      </c>
      <c r="AA19" s="211">
        <v>-5861</v>
      </c>
      <c r="AB19" s="211">
        <v>-5650</v>
      </c>
      <c r="AC19" s="211">
        <v>621</v>
      </c>
      <c r="AD19" s="211">
        <v>15006</v>
      </c>
      <c r="AE19" s="211">
        <v>-9699</v>
      </c>
      <c r="AF19" s="211">
        <v>-3982</v>
      </c>
      <c r="AG19" s="211">
        <v>2137</v>
      </c>
      <c r="AH19" s="211">
        <v>-3339</v>
      </c>
      <c r="AI19" s="210">
        <v>-14853</v>
      </c>
      <c r="AJ19" s="210">
        <v>4081</v>
      </c>
      <c r="AK19" s="210">
        <f>SUM(AK20:AK35)</f>
        <v>3131</v>
      </c>
      <c r="AL19" s="211">
        <f>SUM(AL20:AL35)</f>
        <v>3742</v>
      </c>
      <c r="AM19" s="227">
        <f>SUM(AM20:AM35)</f>
        <v>-8629</v>
      </c>
      <c r="AN19" s="227">
        <f>SUM(AN20:AN35)</f>
        <v>-22675</v>
      </c>
      <c r="AO19" s="227">
        <f>SUM(AO20:AO35)</f>
        <v>-15702</v>
      </c>
      <c r="AP19" s="227">
        <v>-2245</v>
      </c>
      <c r="AQ19" s="227">
        <v>3537.3110000000015</v>
      </c>
      <c r="AR19" s="227">
        <v>-78.766000000000076</v>
      </c>
      <c r="AS19" s="227">
        <v>-3112.4359999999997</v>
      </c>
      <c r="AT19" s="227">
        <v>-6010</v>
      </c>
      <c r="AU19" s="227">
        <v>24455</v>
      </c>
      <c r="AV19" s="227">
        <v>-11067</v>
      </c>
      <c r="AW19" s="227">
        <v>4106</v>
      </c>
      <c r="AX19" s="227">
        <v>-14883</v>
      </c>
      <c r="AY19" s="227">
        <v>-3899</v>
      </c>
      <c r="AZ19" s="227">
        <v>-49251</v>
      </c>
    </row>
    <row r="20" spans="1:52" ht="13.5" customHeight="1" x14ac:dyDescent="0.3">
      <c r="A20" s="198" t="s">
        <v>352</v>
      </c>
      <c r="B20" s="199" t="s">
        <v>353</v>
      </c>
      <c r="C20" s="200">
        <v>-892.928</v>
      </c>
      <c r="D20" s="201">
        <v>-1094.511</v>
      </c>
      <c r="E20" s="202">
        <v>-727.86799999999971</v>
      </c>
      <c r="F20" s="203">
        <v>3500.5079999999998</v>
      </c>
      <c r="G20" s="203">
        <v>-182.18600000000001</v>
      </c>
      <c r="H20" s="203">
        <v>-1234.405</v>
      </c>
      <c r="I20" s="203">
        <v>-638.43299999999999</v>
      </c>
      <c r="J20" s="203">
        <v>-173.87300000000005</v>
      </c>
      <c r="K20" s="203">
        <v>-5316.759</v>
      </c>
      <c r="L20" s="203">
        <v>2258.6320000000001</v>
      </c>
      <c r="M20" s="203">
        <v>-1504.2329999999997</v>
      </c>
      <c r="N20" s="203">
        <v>-476.81500000000051</v>
      </c>
      <c r="O20" s="203">
        <v>652</v>
      </c>
      <c r="P20" s="203">
        <v>-2047</v>
      </c>
      <c r="Q20" s="203">
        <v>-136</v>
      </c>
      <c r="R20" s="203">
        <v>-40</v>
      </c>
      <c r="S20" s="203">
        <v>-808</v>
      </c>
      <c r="T20" s="203">
        <v>2280</v>
      </c>
      <c r="U20" s="203">
        <v>904</v>
      </c>
      <c r="V20" s="203">
        <v>-5141</v>
      </c>
      <c r="W20" s="203">
        <v>137</v>
      </c>
      <c r="X20" s="203">
        <v>-2207</v>
      </c>
      <c r="Y20" s="203">
        <v>-3786</v>
      </c>
      <c r="Z20" s="203">
        <v>1542</v>
      </c>
      <c r="AA20" s="203">
        <v>-4183</v>
      </c>
      <c r="AB20" s="203">
        <v>85</v>
      </c>
      <c r="AC20" s="203">
        <v>-3036</v>
      </c>
      <c r="AD20" s="203">
        <v>3371</v>
      </c>
      <c r="AE20" s="203">
        <v>-7896</v>
      </c>
      <c r="AF20" s="203">
        <v>4352</v>
      </c>
      <c r="AG20" s="203">
        <v>6040</v>
      </c>
      <c r="AH20" s="203">
        <v>644</v>
      </c>
      <c r="AI20" s="202">
        <v>-8189</v>
      </c>
      <c r="AJ20" s="202">
        <v>6558</v>
      </c>
      <c r="AK20" s="202">
        <v>1071</v>
      </c>
      <c r="AL20" s="203">
        <v>5359</v>
      </c>
      <c r="AM20" s="202">
        <v>-937</v>
      </c>
      <c r="AN20" s="202">
        <v>-6009</v>
      </c>
      <c r="AO20" s="202">
        <v>-6401</v>
      </c>
      <c r="AP20" s="202">
        <v>169</v>
      </c>
      <c r="AQ20" s="202">
        <v>785.20100000000002</v>
      </c>
      <c r="AR20" s="202">
        <v>-2228.8969999999999</v>
      </c>
      <c r="AS20" s="202">
        <v>-5039.1750000000002</v>
      </c>
      <c r="AT20" s="202">
        <v>-1571</v>
      </c>
      <c r="AU20" s="202">
        <v>-2765</v>
      </c>
      <c r="AV20" s="202">
        <v>-4314</v>
      </c>
      <c r="AW20" s="202">
        <v>-3763</v>
      </c>
      <c r="AX20" s="202">
        <v>3140</v>
      </c>
      <c r="AY20" s="202">
        <v>4799</v>
      </c>
      <c r="AZ20" s="202">
        <v>-13178</v>
      </c>
    </row>
    <row r="21" spans="1:52" ht="13.5" customHeight="1" x14ac:dyDescent="0.35">
      <c r="A21" s="192" t="s">
        <v>255</v>
      </c>
      <c r="B21" s="205" t="s">
        <v>354</v>
      </c>
      <c r="C21" s="194">
        <v>118.872</v>
      </c>
      <c r="D21" s="195">
        <v>-6.2900000000000063</v>
      </c>
      <c r="E21" s="195">
        <v>-38.206999999999994</v>
      </c>
      <c r="F21" s="197">
        <v>-222.98400000000001</v>
      </c>
      <c r="G21" s="197">
        <v>-12.356999999999999</v>
      </c>
      <c r="H21" s="197">
        <v>25.902999999999999</v>
      </c>
      <c r="I21" s="197">
        <v>-370.59</v>
      </c>
      <c r="J21" s="197">
        <v>365.85199999999998</v>
      </c>
      <c r="K21" s="197">
        <v>-90.909000000000006</v>
      </c>
      <c r="L21" s="197">
        <v>174.84200000000001</v>
      </c>
      <c r="M21" s="197">
        <v>96.588999999999984</v>
      </c>
      <c r="N21" s="197">
        <v>1.26400000000001</v>
      </c>
      <c r="O21" s="197">
        <v>-111</v>
      </c>
      <c r="P21" s="197">
        <v>-6</v>
      </c>
      <c r="Q21" s="197">
        <v>14</v>
      </c>
      <c r="R21" s="197">
        <v>9</v>
      </c>
      <c r="S21" s="197">
        <v>-175</v>
      </c>
      <c r="T21" s="197">
        <v>41</v>
      </c>
      <c r="U21" s="197">
        <v>-10</v>
      </c>
      <c r="V21" s="197">
        <v>-1115</v>
      </c>
      <c r="W21" s="197">
        <v>-516</v>
      </c>
      <c r="X21" s="197">
        <v>-205</v>
      </c>
      <c r="Y21" s="197">
        <v>20</v>
      </c>
      <c r="Z21" s="197">
        <v>-9</v>
      </c>
      <c r="AA21" s="197">
        <v>1568</v>
      </c>
      <c r="AB21" s="197">
        <v>208</v>
      </c>
      <c r="AC21" s="197">
        <v>-28</v>
      </c>
      <c r="AD21" s="197">
        <v>106</v>
      </c>
      <c r="AE21" s="197">
        <v>-78</v>
      </c>
      <c r="AF21" s="197">
        <v>-76</v>
      </c>
      <c r="AG21" s="197">
        <v>184</v>
      </c>
      <c r="AH21" s="197">
        <v>-42</v>
      </c>
      <c r="AI21" s="196">
        <v>-67</v>
      </c>
      <c r="AJ21" s="196">
        <v>55</v>
      </c>
      <c r="AK21" s="196">
        <v>7</v>
      </c>
      <c r="AL21" s="197">
        <v>75</v>
      </c>
      <c r="AM21" s="196">
        <v>-50</v>
      </c>
      <c r="AN21" s="196">
        <v>78</v>
      </c>
      <c r="AO21" s="196">
        <v>21</v>
      </c>
      <c r="AP21" s="196">
        <v>16</v>
      </c>
      <c r="AQ21" s="196">
        <v>-148.60900000000001</v>
      </c>
      <c r="AR21" s="196">
        <v>8.8079999999999927</v>
      </c>
      <c r="AS21" s="196">
        <v>181.786</v>
      </c>
      <c r="AT21" s="196">
        <v>-94</v>
      </c>
      <c r="AU21" s="196">
        <v>-1259</v>
      </c>
      <c r="AV21" s="196">
        <v>-710</v>
      </c>
      <c r="AW21" s="196">
        <v>1854</v>
      </c>
      <c r="AX21" s="196">
        <v>-12</v>
      </c>
      <c r="AY21" s="196">
        <v>70</v>
      </c>
      <c r="AZ21" s="196">
        <v>65</v>
      </c>
    </row>
    <row r="22" spans="1:52" ht="13.5" customHeight="1" x14ac:dyDescent="0.3">
      <c r="A22" s="198" t="s">
        <v>355</v>
      </c>
      <c r="B22" s="199" t="s">
        <v>356</v>
      </c>
      <c r="C22" s="200">
        <v>215.738</v>
      </c>
      <c r="D22" s="201">
        <v>280.68099999999998</v>
      </c>
      <c r="E22" s="202">
        <v>134.428</v>
      </c>
      <c r="F22" s="203">
        <v>1281.308</v>
      </c>
      <c r="G22" s="203">
        <v>120.39100000000001</v>
      </c>
      <c r="H22" s="203">
        <v>-129.857</v>
      </c>
      <c r="I22" s="203">
        <v>-239.43599999999998</v>
      </c>
      <c r="J22" s="203">
        <v>-277.74700000000001</v>
      </c>
      <c r="K22" s="203">
        <v>-441.45600000000002</v>
      </c>
      <c r="L22" s="203">
        <v>-1114.8969999999999</v>
      </c>
      <c r="M22" s="203">
        <v>-211.85899999999992</v>
      </c>
      <c r="N22" s="203">
        <v>1319.462</v>
      </c>
      <c r="O22" s="203">
        <v>-612</v>
      </c>
      <c r="P22" s="203">
        <v>-498</v>
      </c>
      <c r="Q22" s="203">
        <v>-215</v>
      </c>
      <c r="R22" s="203">
        <v>-353</v>
      </c>
      <c r="S22" s="203">
        <v>363</v>
      </c>
      <c r="T22" s="203">
        <v>881</v>
      </c>
      <c r="U22" s="203">
        <v>-119</v>
      </c>
      <c r="V22" s="203">
        <v>-769</v>
      </c>
      <c r="W22" s="203">
        <v>365</v>
      </c>
      <c r="X22" s="203">
        <v>1295</v>
      </c>
      <c r="Y22" s="203">
        <v>-407</v>
      </c>
      <c r="Z22" s="203">
        <v>-365</v>
      </c>
      <c r="AA22" s="203">
        <v>-366</v>
      </c>
      <c r="AB22" s="203">
        <v>-669</v>
      </c>
      <c r="AC22" s="203">
        <v>275</v>
      </c>
      <c r="AD22" s="203">
        <v>1018</v>
      </c>
      <c r="AE22" s="203">
        <v>-947</v>
      </c>
      <c r="AF22" s="203">
        <v>-1360</v>
      </c>
      <c r="AG22" s="203">
        <v>-149</v>
      </c>
      <c r="AH22" s="203">
        <v>-1257</v>
      </c>
      <c r="AI22" s="202">
        <v>-2929</v>
      </c>
      <c r="AJ22" s="202">
        <v>-1647</v>
      </c>
      <c r="AK22" s="202">
        <v>466</v>
      </c>
      <c r="AL22" s="203">
        <v>2598</v>
      </c>
      <c r="AM22" s="202">
        <v>-2600</v>
      </c>
      <c r="AN22" s="202">
        <v>-428</v>
      </c>
      <c r="AO22" s="202">
        <v>-4358</v>
      </c>
      <c r="AP22" s="202">
        <v>4602</v>
      </c>
      <c r="AQ22" s="202">
        <v>1912.155</v>
      </c>
      <c r="AR22" s="202">
        <v>-526.649</v>
      </c>
      <c r="AS22" s="202">
        <v>-448.75</v>
      </c>
      <c r="AT22" s="202">
        <v>-1678</v>
      </c>
      <c r="AU22" s="202">
        <v>356</v>
      </c>
      <c r="AV22" s="202">
        <v>888</v>
      </c>
      <c r="AW22" s="202">
        <v>258</v>
      </c>
      <c r="AX22" s="202">
        <v>-3713</v>
      </c>
      <c r="AY22" s="202">
        <v>-1512</v>
      </c>
      <c r="AZ22" s="202">
        <v>-2784</v>
      </c>
    </row>
    <row r="23" spans="1:52" ht="13.5" customHeight="1" x14ac:dyDescent="0.35">
      <c r="A23" s="192" t="s">
        <v>357</v>
      </c>
      <c r="B23" s="205" t="s">
        <v>358</v>
      </c>
      <c r="C23" s="194">
        <v>-224.36099999999999</v>
      </c>
      <c r="D23" s="195">
        <v>-320.553</v>
      </c>
      <c r="E23" s="195">
        <v>34.685999999999979</v>
      </c>
      <c r="F23" s="197">
        <v>476.577</v>
      </c>
      <c r="G23" s="197">
        <v>2.056</v>
      </c>
      <c r="H23" s="197">
        <v>-759.27500000000009</v>
      </c>
      <c r="I23" s="197">
        <v>139.55100000000004</v>
      </c>
      <c r="J23" s="197">
        <v>615.79999999999995</v>
      </c>
      <c r="K23" s="197">
        <v>4.5629999999999997</v>
      </c>
      <c r="L23" s="197">
        <v>-729.43399999999997</v>
      </c>
      <c r="M23" s="197">
        <v>108.78999999999996</v>
      </c>
      <c r="N23" s="197">
        <v>619.91499999999996</v>
      </c>
      <c r="O23" s="197">
        <v>-53</v>
      </c>
      <c r="P23" s="197">
        <v>-705</v>
      </c>
      <c r="Q23" s="197">
        <v>-4</v>
      </c>
      <c r="R23" s="197">
        <v>661</v>
      </c>
      <c r="S23" s="197">
        <v>61</v>
      </c>
      <c r="T23" s="197">
        <v>-891</v>
      </c>
      <c r="U23" s="197">
        <v>-73</v>
      </c>
      <c r="V23" s="197">
        <v>271</v>
      </c>
      <c r="W23" s="197">
        <v>-95</v>
      </c>
      <c r="X23" s="197">
        <v>-1305</v>
      </c>
      <c r="Y23" s="197">
        <v>247</v>
      </c>
      <c r="Z23" s="197">
        <v>1378</v>
      </c>
      <c r="AA23" s="197">
        <v>194</v>
      </c>
      <c r="AB23" s="197">
        <v>-497</v>
      </c>
      <c r="AC23" s="197">
        <v>417</v>
      </c>
      <c r="AD23" s="197">
        <v>-500</v>
      </c>
      <c r="AE23" s="197">
        <v>-1286</v>
      </c>
      <c r="AF23" s="197">
        <v>773</v>
      </c>
      <c r="AG23" s="197">
        <v>83</v>
      </c>
      <c r="AH23" s="197">
        <v>-1435</v>
      </c>
      <c r="AI23" s="196">
        <v>-590</v>
      </c>
      <c r="AJ23" s="196">
        <v>471</v>
      </c>
      <c r="AK23" s="196">
        <v>258</v>
      </c>
      <c r="AL23" s="197">
        <v>1281</v>
      </c>
      <c r="AM23" s="196">
        <v>-1101</v>
      </c>
      <c r="AN23" s="196">
        <v>-816</v>
      </c>
      <c r="AO23" s="196">
        <v>-5111</v>
      </c>
      <c r="AP23" s="196">
        <v>-3005</v>
      </c>
      <c r="AQ23" s="196">
        <v>-33.65100000000001</v>
      </c>
      <c r="AR23" s="196">
        <v>-1.8680000000000518</v>
      </c>
      <c r="AS23" s="196">
        <v>3.8339999999999463</v>
      </c>
      <c r="AT23" s="196">
        <v>-101</v>
      </c>
      <c r="AU23" s="196">
        <v>-632</v>
      </c>
      <c r="AV23" s="196">
        <v>225</v>
      </c>
      <c r="AW23" s="196">
        <v>-386</v>
      </c>
      <c r="AX23" s="196">
        <v>-1865</v>
      </c>
      <c r="AY23" s="196">
        <v>1420</v>
      </c>
      <c r="AZ23" s="196">
        <v>-10033</v>
      </c>
    </row>
    <row r="24" spans="1:52" ht="13.5" customHeight="1" x14ac:dyDescent="0.3">
      <c r="A24" s="198" t="s">
        <v>272</v>
      </c>
      <c r="B24" s="199" t="s">
        <v>273</v>
      </c>
      <c r="C24" s="200">
        <v>103.997</v>
      </c>
      <c r="D24" s="201">
        <v>-115.502</v>
      </c>
      <c r="E24" s="202">
        <v>-75.829000000000008</v>
      </c>
      <c r="F24" s="203">
        <v>10.174999999999997</v>
      </c>
      <c r="G24" s="203">
        <v>1204.2929999999999</v>
      </c>
      <c r="H24" s="203">
        <v>-816.83399999999983</v>
      </c>
      <c r="I24" s="203">
        <v>-293.291</v>
      </c>
      <c r="J24" s="203">
        <v>136.38499999999999</v>
      </c>
      <c r="K24" s="203">
        <v>422.07799999999997</v>
      </c>
      <c r="L24" s="203">
        <v>-159.65199999999999</v>
      </c>
      <c r="M24" s="203">
        <v>-254.22899999999998</v>
      </c>
      <c r="N24" s="203">
        <v>83.855999999999995</v>
      </c>
      <c r="O24" s="203">
        <v>261</v>
      </c>
      <c r="P24" s="203">
        <v>-401</v>
      </c>
      <c r="Q24" s="203">
        <v>16</v>
      </c>
      <c r="R24" s="203">
        <v>338</v>
      </c>
      <c r="S24" s="203">
        <v>-235</v>
      </c>
      <c r="T24" s="203">
        <v>277</v>
      </c>
      <c r="U24" s="203">
        <v>-142</v>
      </c>
      <c r="V24" s="203">
        <v>-160</v>
      </c>
      <c r="W24" s="203">
        <v>-45</v>
      </c>
      <c r="X24" s="203">
        <v>-41</v>
      </c>
      <c r="Y24" s="203">
        <v>-17</v>
      </c>
      <c r="Z24" s="203">
        <v>32</v>
      </c>
      <c r="AA24" s="203">
        <v>100</v>
      </c>
      <c r="AB24" s="203">
        <v>-101</v>
      </c>
      <c r="AC24" s="203">
        <v>420</v>
      </c>
      <c r="AD24" s="203">
        <v>1114</v>
      </c>
      <c r="AE24" s="203">
        <v>684</v>
      </c>
      <c r="AF24" s="203">
        <v>-785</v>
      </c>
      <c r="AG24" s="203">
        <v>1512</v>
      </c>
      <c r="AH24" s="203">
        <v>-2759</v>
      </c>
      <c r="AI24" s="202">
        <v>-240</v>
      </c>
      <c r="AJ24" s="202">
        <v>1411</v>
      </c>
      <c r="AK24" s="202">
        <v>-748</v>
      </c>
      <c r="AL24" s="203">
        <v>53</v>
      </c>
      <c r="AM24" s="202">
        <v>2767</v>
      </c>
      <c r="AN24" s="202">
        <v>-1533</v>
      </c>
      <c r="AO24" s="202">
        <v>-130</v>
      </c>
      <c r="AP24" s="202">
        <v>-2161</v>
      </c>
      <c r="AQ24" s="202">
        <v>-77.159000000000006</v>
      </c>
      <c r="AR24" s="202">
        <v>230.55300000000005</v>
      </c>
      <c r="AS24" s="202">
        <v>92.052999999999997</v>
      </c>
      <c r="AT24" s="202">
        <v>214</v>
      </c>
      <c r="AU24" s="202">
        <v>-260</v>
      </c>
      <c r="AV24" s="202">
        <v>-71</v>
      </c>
      <c r="AW24" s="202">
        <v>1533</v>
      </c>
      <c r="AX24" s="202">
        <v>-1348</v>
      </c>
      <c r="AY24" s="202">
        <v>476</v>
      </c>
      <c r="AZ24" s="202">
        <v>-1057</v>
      </c>
    </row>
    <row r="25" spans="1:52" ht="13.5" customHeight="1" x14ac:dyDescent="0.35">
      <c r="A25" s="192" t="s">
        <v>276</v>
      </c>
      <c r="B25" s="205" t="s">
        <v>277</v>
      </c>
      <c r="C25" s="194">
        <v>-179.483</v>
      </c>
      <c r="D25" s="195">
        <v>536.30999999999995</v>
      </c>
      <c r="E25" s="195">
        <v>722.27099999999996</v>
      </c>
      <c r="F25" s="197">
        <v>203.98900000000003</v>
      </c>
      <c r="G25" s="197">
        <v>42.302999999999997</v>
      </c>
      <c r="H25" s="197">
        <v>645.24400000000003</v>
      </c>
      <c r="I25" s="197">
        <v>815.59899999999993</v>
      </c>
      <c r="J25" s="197">
        <v>-466.67599999999993</v>
      </c>
      <c r="K25" s="197">
        <v>1410.463</v>
      </c>
      <c r="L25" s="197">
        <v>808.01599999999985</v>
      </c>
      <c r="M25" s="197">
        <v>622.56600000000026</v>
      </c>
      <c r="N25" s="197">
        <v>-732.46300000000019</v>
      </c>
      <c r="O25" s="197">
        <v>1309</v>
      </c>
      <c r="P25" s="197">
        <v>-2314</v>
      </c>
      <c r="Q25" s="197">
        <v>886</v>
      </c>
      <c r="R25" s="197">
        <v>-1243</v>
      </c>
      <c r="S25" s="197">
        <v>1335</v>
      </c>
      <c r="T25" s="197">
        <v>-745</v>
      </c>
      <c r="U25" s="197">
        <v>916</v>
      </c>
      <c r="V25" s="197">
        <v>8167</v>
      </c>
      <c r="W25" s="197">
        <v>76</v>
      </c>
      <c r="X25" s="197">
        <v>-2385</v>
      </c>
      <c r="Y25" s="197">
        <v>-92</v>
      </c>
      <c r="Z25" s="197">
        <v>-2168</v>
      </c>
      <c r="AA25" s="197">
        <v>-1515</v>
      </c>
      <c r="AB25" s="197">
        <v>-4655</v>
      </c>
      <c r="AC25" s="197">
        <v>1673</v>
      </c>
      <c r="AD25" s="197">
        <v>-307</v>
      </c>
      <c r="AE25" s="197">
        <v>1309</v>
      </c>
      <c r="AF25" s="197">
        <v>-2409</v>
      </c>
      <c r="AG25" s="197">
        <v>-1563</v>
      </c>
      <c r="AH25" s="197">
        <v>149</v>
      </c>
      <c r="AI25" s="196">
        <v>1637</v>
      </c>
      <c r="AJ25" s="196">
        <v>845</v>
      </c>
      <c r="AK25" s="196">
        <v>3347</v>
      </c>
      <c r="AL25" s="197">
        <v>-3689</v>
      </c>
      <c r="AM25" s="196">
        <v>2037</v>
      </c>
      <c r="AN25" s="196">
        <v>-181</v>
      </c>
      <c r="AO25" s="196">
        <v>3874</v>
      </c>
      <c r="AP25" s="196">
        <v>1612</v>
      </c>
      <c r="AQ25" s="196">
        <v>1283.087</v>
      </c>
      <c r="AR25" s="196">
        <v>1036.47</v>
      </c>
      <c r="AS25" s="196">
        <v>2108.5819999999999</v>
      </c>
      <c r="AT25" s="196">
        <v>-1362</v>
      </c>
      <c r="AU25" s="196">
        <v>9673</v>
      </c>
      <c r="AV25" s="196">
        <v>-4569</v>
      </c>
      <c r="AW25" s="196">
        <v>-4804</v>
      </c>
      <c r="AX25" s="196">
        <v>-2514</v>
      </c>
      <c r="AY25" s="196">
        <v>2140</v>
      </c>
      <c r="AZ25" s="196">
        <v>7342</v>
      </c>
    </row>
    <row r="26" spans="1:52" ht="13.5" customHeight="1" x14ac:dyDescent="0.3">
      <c r="A26" s="198" t="s">
        <v>359</v>
      </c>
      <c r="B26" s="199" t="s">
        <v>360</v>
      </c>
      <c r="C26" s="200">
        <v>47.258000000000003</v>
      </c>
      <c r="D26" s="201">
        <v>261.64500000000004</v>
      </c>
      <c r="E26" s="202">
        <v>199.53899999999999</v>
      </c>
      <c r="F26" s="203">
        <v>-287.32799999999997</v>
      </c>
      <c r="G26" s="203">
        <v>-459.786</v>
      </c>
      <c r="H26" s="203">
        <v>1467.162</v>
      </c>
      <c r="I26" s="203">
        <v>-572.25399999999991</v>
      </c>
      <c r="J26" s="203">
        <v>-1055.931</v>
      </c>
      <c r="K26" s="203">
        <v>592.322</v>
      </c>
      <c r="L26" s="203">
        <v>-252.13</v>
      </c>
      <c r="M26" s="203">
        <v>1268.3969999999999</v>
      </c>
      <c r="N26" s="203">
        <v>-1387.711</v>
      </c>
      <c r="O26" s="203">
        <v>789</v>
      </c>
      <c r="P26" s="203">
        <v>-407</v>
      </c>
      <c r="Q26" s="203">
        <v>380</v>
      </c>
      <c r="R26" s="203">
        <v>-292</v>
      </c>
      <c r="S26" s="203">
        <v>636</v>
      </c>
      <c r="T26" s="203">
        <v>579</v>
      </c>
      <c r="U26" s="203">
        <v>-37</v>
      </c>
      <c r="V26" s="203">
        <v>-1372</v>
      </c>
      <c r="W26" s="203">
        <v>-13</v>
      </c>
      <c r="X26" s="203">
        <v>256</v>
      </c>
      <c r="Y26" s="203">
        <v>818</v>
      </c>
      <c r="Z26" s="203">
        <v>-194</v>
      </c>
      <c r="AA26" s="203">
        <v>-154</v>
      </c>
      <c r="AB26" s="203">
        <v>217</v>
      </c>
      <c r="AC26" s="203">
        <v>1176</v>
      </c>
      <c r="AD26" s="203">
        <v>3254</v>
      </c>
      <c r="AE26" s="203">
        <v>-482</v>
      </c>
      <c r="AF26" s="203">
        <v>487</v>
      </c>
      <c r="AG26" s="203">
        <v>-1659</v>
      </c>
      <c r="AH26" s="203">
        <v>892</v>
      </c>
      <c r="AI26" s="202">
        <v>-928</v>
      </c>
      <c r="AJ26" s="202">
        <v>1585</v>
      </c>
      <c r="AK26" s="202">
        <v>1820</v>
      </c>
      <c r="AL26" s="203">
        <v>-1276</v>
      </c>
      <c r="AM26" s="202">
        <v>801</v>
      </c>
      <c r="AN26" s="202">
        <v>-1993</v>
      </c>
      <c r="AO26" s="202">
        <v>-832</v>
      </c>
      <c r="AP26" s="202">
        <v>-452</v>
      </c>
      <c r="AQ26" s="202">
        <v>221.11400000000003</v>
      </c>
      <c r="AR26" s="202">
        <v>-620.80899999999997</v>
      </c>
      <c r="AS26" s="202">
        <v>220.87799999999993</v>
      </c>
      <c r="AT26" s="202">
        <v>470</v>
      </c>
      <c r="AU26" s="202">
        <v>-194</v>
      </c>
      <c r="AV26" s="202">
        <v>867</v>
      </c>
      <c r="AW26" s="202">
        <v>4493</v>
      </c>
      <c r="AX26" s="202">
        <v>-762</v>
      </c>
      <c r="AY26" s="202">
        <v>1201</v>
      </c>
      <c r="AZ26" s="202">
        <v>-2476</v>
      </c>
    </row>
    <row r="27" spans="1:52" ht="13.5" customHeight="1" x14ac:dyDescent="0.35">
      <c r="A27" s="192" t="s">
        <v>361</v>
      </c>
      <c r="B27" s="205" t="s">
        <v>362</v>
      </c>
      <c r="C27" s="194">
        <v>0</v>
      </c>
      <c r="D27" s="195">
        <v>0</v>
      </c>
      <c r="E27" s="195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-22</v>
      </c>
      <c r="T27" s="197">
        <v>-221</v>
      </c>
      <c r="U27" s="197">
        <v>-46</v>
      </c>
      <c r="V27" s="197">
        <v>16114</v>
      </c>
      <c r="W27" s="197">
        <v>-728</v>
      </c>
      <c r="X27" s="197">
        <v>-511</v>
      </c>
      <c r="Y27" s="197">
        <v>-299</v>
      </c>
      <c r="Z27" s="197">
        <v>-185</v>
      </c>
      <c r="AA27" s="197">
        <v>-560</v>
      </c>
      <c r="AB27" s="197">
        <v>-104</v>
      </c>
      <c r="AC27" s="197">
        <v>-296</v>
      </c>
      <c r="AD27" s="197">
        <v>-415</v>
      </c>
      <c r="AE27" s="197">
        <v>0</v>
      </c>
      <c r="AF27" s="197">
        <v>-639</v>
      </c>
      <c r="AG27" s="197">
        <v>25</v>
      </c>
      <c r="AH27" s="197">
        <v>-26</v>
      </c>
      <c r="AI27" s="196">
        <v>-56</v>
      </c>
      <c r="AJ27" s="196">
        <v>-319</v>
      </c>
      <c r="AK27" s="196">
        <v>-44</v>
      </c>
      <c r="AL27" s="197">
        <v>-162</v>
      </c>
      <c r="AM27" s="196">
        <v>0</v>
      </c>
      <c r="AN27" s="196">
        <v>-869</v>
      </c>
      <c r="AO27" s="196">
        <v>-352</v>
      </c>
      <c r="AP27" s="196">
        <v>-448</v>
      </c>
      <c r="AQ27" s="196">
        <v>0</v>
      </c>
      <c r="AR27" s="196">
        <v>0</v>
      </c>
      <c r="AS27" s="196">
        <v>0</v>
      </c>
      <c r="AT27" s="196">
        <v>0</v>
      </c>
      <c r="AU27" s="196">
        <v>15825</v>
      </c>
      <c r="AV27" s="196">
        <v>-1723</v>
      </c>
      <c r="AW27" s="196">
        <v>-1375</v>
      </c>
      <c r="AX27" s="196">
        <v>-640</v>
      </c>
      <c r="AY27" s="196">
        <v>-581</v>
      </c>
      <c r="AZ27" s="196">
        <v>-1669</v>
      </c>
    </row>
    <row r="28" spans="1:52" ht="13.5" customHeight="1" x14ac:dyDescent="0.3">
      <c r="A28" s="198" t="s">
        <v>363</v>
      </c>
      <c r="B28" s="199" t="s">
        <v>364</v>
      </c>
      <c r="C28" s="200">
        <v>0</v>
      </c>
      <c r="D28" s="201">
        <v>0</v>
      </c>
      <c r="E28" s="202">
        <v>0</v>
      </c>
      <c r="F28" s="203">
        <v>1.456</v>
      </c>
      <c r="G28" s="203">
        <v>0</v>
      </c>
      <c r="H28" s="203">
        <v>-10.675000000000001</v>
      </c>
      <c r="I28" s="203">
        <v>4584.0990000000002</v>
      </c>
      <c r="J28" s="203">
        <v>-2727.3</v>
      </c>
      <c r="K28" s="203">
        <v>-553.13400000000001</v>
      </c>
      <c r="L28" s="203">
        <v>-559.79999999999995</v>
      </c>
      <c r="M28" s="203">
        <v>1358.7649999999999</v>
      </c>
      <c r="N28" s="203">
        <v>758.30899999999997</v>
      </c>
      <c r="O28" s="203">
        <v>-1209</v>
      </c>
      <c r="P28" s="203">
        <v>-257</v>
      </c>
      <c r="Q28" s="203">
        <v>16</v>
      </c>
      <c r="R28" s="203">
        <v>-438</v>
      </c>
      <c r="S28" s="203">
        <v>-390</v>
      </c>
      <c r="T28" s="203">
        <v>108</v>
      </c>
      <c r="U28" s="203">
        <v>128</v>
      </c>
      <c r="V28" s="203">
        <v>3079</v>
      </c>
      <c r="W28" s="203">
        <v>-2145</v>
      </c>
      <c r="X28" s="203">
        <v>-529</v>
      </c>
      <c r="Y28" s="203">
        <v>-339</v>
      </c>
      <c r="Z28" s="203">
        <v>1353</v>
      </c>
      <c r="AA28" s="203">
        <v>-945</v>
      </c>
      <c r="AB28" s="203">
        <v>-134</v>
      </c>
      <c r="AC28" s="203">
        <v>76</v>
      </c>
      <c r="AD28" s="203">
        <v>3103</v>
      </c>
      <c r="AE28" s="203">
        <v>-554</v>
      </c>
      <c r="AF28" s="203">
        <v>-1616</v>
      </c>
      <c r="AG28" s="203">
        <v>-1013</v>
      </c>
      <c r="AH28" s="203">
        <v>3480</v>
      </c>
      <c r="AI28" s="202">
        <v>-1483</v>
      </c>
      <c r="AJ28" s="202">
        <v>-1012</v>
      </c>
      <c r="AK28" s="202">
        <v>-75</v>
      </c>
      <c r="AL28" s="203">
        <v>6045</v>
      </c>
      <c r="AM28" s="202">
        <v>-3233</v>
      </c>
      <c r="AN28" s="202">
        <v>-2185</v>
      </c>
      <c r="AO28" s="202">
        <v>307</v>
      </c>
      <c r="AP28" s="202">
        <v>5438</v>
      </c>
      <c r="AQ28" s="202">
        <v>1.456</v>
      </c>
      <c r="AR28" s="202">
        <v>1846.1239999999998</v>
      </c>
      <c r="AS28" s="202">
        <v>1004.1399999999999</v>
      </c>
      <c r="AT28" s="202">
        <v>-1888</v>
      </c>
      <c r="AU28" s="202">
        <v>2925</v>
      </c>
      <c r="AV28" s="202">
        <v>-1660</v>
      </c>
      <c r="AW28" s="202">
        <v>2100</v>
      </c>
      <c r="AX28" s="202">
        <v>297</v>
      </c>
      <c r="AY28" s="202">
        <v>3475</v>
      </c>
      <c r="AZ28" s="202">
        <v>327</v>
      </c>
    </row>
    <row r="29" spans="1:52" ht="13.5" customHeight="1" x14ac:dyDescent="0.35">
      <c r="A29" s="192" t="s">
        <v>365</v>
      </c>
      <c r="B29" s="205" t="s">
        <v>366</v>
      </c>
      <c r="C29" s="194">
        <v>0</v>
      </c>
      <c r="D29" s="195">
        <v>0</v>
      </c>
      <c r="E29" s="195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-410.08</v>
      </c>
      <c r="K29" s="197">
        <v>0</v>
      </c>
      <c r="L29" s="197">
        <v>410.08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-56</v>
      </c>
      <c r="AD29" s="197">
        <v>66</v>
      </c>
      <c r="AE29" s="197">
        <v>-5</v>
      </c>
      <c r="AF29" s="197">
        <v>2</v>
      </c>
      <c r="AG29" s="197">
        <v>59</v>
      </c>
      <c r="AH29" s="197">
        <v>76</v>
      </c>
      <c r="AI29" s="196">
        <v>0</v>
      </c>
      <c r="AJ29" s="196">
        <v>0</v>
      </c>
      <c r="AK29" s="196">
        <v>0</v>
      </c>
      <c r="AL29" s="197">
        <v>-142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-410.08</v>
      </c>
      <c r="AS29" s="196">
        <v>410.08</v>
      </c>
      <c r="AT29" s="196">
        <v>0</v>
      </c>
      <c r="AU29" s="196">
        <v>0</v>
      </c>
      <c r="AV29" s="196">
        <v>0</v>
      </c>
      <c r="AW29" s="196">
        <v>0</v>
      </c>
      <c r="AX29" s="196">
        <v>132</v>
      </c>
      <c r="AY29" s="196">
        <v>-142</v>
      </c>
      <c r="AZ29" s="196">
        <v>0</v>
      </c>
    </row>
    <row r="30" spans="1:52" ht="13.5" customHeight="1" x14ac:dyDescent="0.3">
      <c r="A30" s="198" t="s">
        <v>367</v>
      </c>
      <c r="B30" s="199" t="s">
        <v>368</v>
      </c>
      <c r="C30" s="200">
        <v>0</v>
      </c>
      <c r="D30" s="201">
        <v>0</v>
      </c>
      <c r="E30" s="202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-444</v>
      </c>
      <c r="AF30" s="203">
        <v>-1173</v>
      </c>
      <c r="AG30" s="203">
        <v>-1376</v>
      </c>
      <c r="AH30" s="203">
        <v>-1431</v>
      </c>
      <c r="AI30" s="202">
        <v>-898</v>
      </c>
      <c r="AJ30" s="202">
        <v>-3135</v>
      </c>
      <c r="AK30" s="202">
        <v>-1185</v>
      </c>
      <c r="AL30" s="203">
        <v>-5580</v>
      </c>
      <c r="AM30" s="202">
        <v>-3691</v>
      </c>
      <c r="AN30" s="202">
        <v>-2973</v>
      </c>
      <c r="AO30" s="202">
        <v>-1146</v>
      </c>
      <c r="AP30" s="202">
        <v>-3132</v>
      </c>
      <c r="AQ30" s="202"/>
      <c r="AR30" s="202"/>
      <c r="AS30" s="202"/>
      <c r="AT30" s="202"/>
      <c r="AU30" s="202"/>
      <c r="AV30" s="202"/>
      <c r="AW30" s="202"/>
      <c r="AX30" s="202">
        <v>-4424</v>
      </c>
      <c r="AY30" s="202">
        <v>-10798</v>
      </c>
      <c r="AZ30" s="202">
        <v>-10942</v>
      </c>
    </row>
    <row r="31" spans="1:52" ht="13.5" customHeight="1" x14ac:dyDescent="0.35">
      <c r="A31" s="192" t="s">
        <v>369</v>
      </c>
      <c r="B31" s="205" t="s">
        <v>370</v>
      </c>
      <c r="C31" s="194">
        <v>0</v>
      </c>
      <c r="D31" s="195">
        <v>0</v>
      </c>
      <c r="E31" s="195">
        <v>0</v>
      </c>
      <c r="F31" s="197">
        <v>0</v>
      </c>
      <c r="G31" s="197">
        <v>0</v>
      </c>
      <c r="H31" s="197">
        <v>0</v>
      </c>
      <c r="I31" s="197">
        <v>0</v>
      </c>
      <c r="J31" s="197">
        <v>0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786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6">
        <v>0</v>
      </c>
      <c r="AJ31" s="196">
        <v>0</v>
      </c>
      <c r="AK31" s="196">
        <v>0</v>
      </c>
      <c r="AL31" s="197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786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</row>
    <row r="32" spans="1:52" ht="13.5" customHeight="1" x14ac:dyDescent="0.3">
      <c r="A32" s="198" t="s">
        <v>371</v>
      </c>
      <c r="B32" s="199" t="s">
        <v>372</v>
      </c>
      <c r="C32" s="200">
        <v>42.798000000000002</v>
      </c>
      <c r="D32" s="201">
        <v>30</v>
      </c>
      <c r="E32" s="202">
        <v>148.67500000000001</v>
      </c>
      <c r="F32" s="203">
        <v>-161.57300000000001</v>
      </c>
      <c r="G32" s="203">
        <v>15</v>
      </c>
      <c r="H32" s="203">
        <v>601.83299999999997</v>
      </c>
      <c r="I32" s="203">
        <v>-68.932000000000016</v>
      </c>
      <c r="J32" s="203">
        <v>-131.70699999999994</v>
      </c>
      <c r="K32" s="203">
        <v>-244.42699999999999</v>
      </c>
      <c r="L32" s="203">
        <v>40</v>
      </c>
      <c r="M32" s="203">
        <v>174.66499999999999</v>
      </c>
      <c r="N32" s="203">
        <v>56.173000000000002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2">
        <v>0</v>
      </c>
      <c r="AJ32" s="202">
        <v>0</v>
      </c>
      <c r="AK32" s="202">
        <v>0</v>
      </c>
      <c r="AL32" s="203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59.900000000000006</v>
      </c>
      <c r="AR32" s="202">
        <v>416.19400000000002</v>
      </c>
      <c r="AS32" s="202">
        <v>26.411000000000001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</row>
    <row r="33" spans="1:53" ht="13.5" customHeight="1" x14ac:dyDescent="0.35">
      <c r="A33" s="192" t="s">
        <v>373</v>
      </c>
      <c r="B33" s="205" t="s">
        <v>374</v>
      </c>
      <c r="C33" s="194">
        <v>-70</v>
      </c>
      <c r="D33" s="195">
        <v>-66.901999999999987</v>
      </c>
      <c r="E33" s="195">
        <v>70.019999999999982</v>
      </c>
      <c r="F33" s="197">
        <v>357.50600000000003</v>
      </c>
      <c r="G33" s="197">
        <v>-1319.0909999999999</v>
      </c>
      <c r="H33" s="197">
        <v>-152.96000000000004</v>
      </c>
      <c r="I33" s="197">
        <v>220.59699999999998</v>
      </c>
      <c r="J33" s="197">
        <v>1422.8419999999999</v>
      </c>
      <c r="K33" s="197">
        <v>-1942.674</v>
      </c>
      <c r="L33" s="197">
        <v>21.038000000000011</v>
      </c>
      <c r="M33" s="197">
        <v>-437.904</v>
      </c>
      <c r="N33" s="197">
        <v>687.26499999999987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-1538</v>
      </c>
      <c r="AG33" s="197">
        <v>-6</v>
      </c>
      <c r="AH33" s="197">
        <v>-1630</v>
      </c>
      <c r="AI33" s="196">
        <v>-1110</v>
      </c>
      <c r="AJ33" s="196">
        <v>-731</v>
      </c>
      <c r="AK33" s="196">
        <v>-1786</v>
      </c>
      <c r="AL33" s="197">
        <v>-820</v>
      </c>
      <c r="AM33" s="196">
        <v>-2622</v>
      </c>
      <c r="AN33" s="196">
        <v>-5766</v>
      </c>
      <c r="AO33" s="196">
        <v>-1574</v>
      </c>
      <c r="AP33" s="196">
        <v>-4884</v>
      </c>
      <c r="AQ33" s="196">
        <v>290.62400000000002</v>
      </c>
      <c r="AR33" s="196">
        <v>171.38799999999992</v>
      </c>
      <c r="AS33" s="196">
        <v>-1672.2750000000001</v>
      </c>
      <c r="AT33" s="196">
        <v>0</v>
      </c>
      <c r="AU33" s="196">
        <v>0</v>
      </c>
      <c r="AV33" s="196">
        <v>0</v>
      </c>
      <c r="AW33" s="196">
        <v>0</v>
      </c>
      <c r="AX33" s="196">
        <v>-3174</v>
      </c>
      <c r="AY33" s="196">
        <v>-4447</v>
      </c>
      <c r="AZ33" s="196">
        <v>-14846</v>
      </c>
    </row>
    <row r="34" spans="1:53" ht="13.5" customHeight="1" x14ac:dyDescent="0.3">
      <c r="A34" s="198" t="s">
        <v>282</v>
      </c>
      <c r="B34" s="199" t="s">
        <v>375</v>
      </c>
      <c r="C34" s="200">
        <v>-168.33500000000001</v>
      </c>
      <c r="D34" s="201">
        <v>-142.07300000000001</v>
      </c>
      <c r="E34" s="202">
        <v>-298.08799999999997</v>
      </c>
      <c r="F34" s="203">
        <v>-148.31100000000004</v>
      </c>
      <c r="G34" s="203">
        <v>-170.83199999999999</v>
      </c>
      <c r="H34" s="203">
        <v>170.83199999999999</v>
      </c>
      <c r="I34" s="203">
        <v>0</v>
      </c>
      <c r="J34" s="203">
        <v>0</v>
      </c>
      <c r="K34" s="203">
        <v>-471.94900000000001</v>
      </c>
      <c r="L34" s="203">
        <v>471.94900000000001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2">
        <v>0</v>
      </c>
      <c r="AJ34" s="202">
        <v>0</v>
      </c>
      <c r="AK34" s="202">
        <v>0</v>
      </c>
      <c r="AL34" s="203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-756.80700000000002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</row>
    <row r="35" spans="1:53" ht="13.5" customHeight="1" x14ac:dyDescent="0.35">
      <c r="A35" s="192" t="s">
        <v>376</v>
      </c>
      <c r="B35" s="205" t="s">
        <v>377</v>
      </c>
      <c r="C35" s="194">
        <v>0</v>
      </c>
      <c r="D35" s="195">
        <v>0</v>
      </c>
      <c r="E35" s="195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4196</v>
      </c>
      <c r="AE35" s="197">
        <v>0</v>
      </c>
      <c r="AF35" s="197">
        <v>0</v>
      </c>
      <c r="AG35" s="197">
        <v>0</v>
      </c>
      <c r="AH35" s="197">
        <v>0</v>
      </c>
      <c r="AI35" s="196">
        <v>0</v>
      </c>
      <c r="AJ35" s="196">
        <v>0</v>
      </c>
      <c r="AK35" s="196">
        <v>0</v>
      </c>
      <c r="AL35" s="197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4196</v>
      </c>
      <c r="AX35" s="196">
        <v>0</v>
      </c>
      <c r="AY35" s="196">
        <v>0</v>
      </c>
      <c r="AZ35" s="196">
        <v>0</v>
      </c>
    </row>
    <row r="36" spans="1:53" ht="13.5" customHeight="1" x14ac:dyDescent="0.35">
      <c r="A36" s="181" t="s">
        <v>378</v>
      </c>
      <c r="B36" s="182" t="s">
        <v>379</v>
      </c>
      <c r="C36" s="183">
        <f>C19+C4+C3</f>
        <v>697.0619999999999</v>
      </c>
      <c r="D36" s="184">
        <f>D19+D4+D3</f>
        <v>1706.5030000000004</v>
      </c>
      <c r="E36" s="185">
        <f>E19+E4+E3</f>
        <v>2713.3930000000005</v>
      </c>
      <c r="F36" s="187">
        <v>5230.0070000000014</v>
      </c>
      <c r="G36" s="187">
        <v>422.298</v>
      </c>
      <c r="H36" s="187">
        <v>1972.8430000000003</v>
      </c>
      <c r="I36" s="187">
        <v>5389.4520000000002</v>
      </c>
      <c r="J36" s="187">
        <v>-357.28500000000031</v>
      </c>
      <c r="K36" s="187">
        <v>-2087.8029999999999</v>
      </c>
      <c r="L36" s="187">
        <v>5215.8339999999998</v>
      </c>
      <c r="M36" s="187">
        <v>3590.7150000000015</v>
      </c>
      <c r="N36" s="187">
        <v>3986.2599999999979</v>
      </c>
      <c r="O36" s="187">
        <v>4313</v>
      </c>
      <c r="P36" s="187">
        <v>-2239</v>
      </c>
      <c r="Q36" s="187">
        <v>4693</v>
      </c>
      <c r="R36" s="187">
        <v>3873</v>
      </c>
      <c r="S36" s="187">
        <v>4055</v>
      </c>
      <c r="T36" s="187">
        <v>6079</v>
      </c>
      <c r="U36" s="187">
        <v>4935</v>
      </c>
      <c r="V36" s="187">
        <v>19300</v>
      </c>
      <c r="W36" s="187">
        <v>-49</v>
      </c>
      <c r="X36" s="187">
        <v>-2390</v>
      </c>
      <c r="Y36" s="187">
        <v>2797</v>
      </c>
      <c r="Z36" s="187">
        <v>8701</v>
      </c>
      <c r="AA36" s="187">
        <v>-5900</v>
      </c>
      <c r="AB36" s="187">
        <v>-433</v>
      </c>
      <c r="AC36" s="187">
        <v>4599</v>
      </c>
      <c r="AD36" s="187">
        <v>12337</v>
      </c>
      <c r="AE36" s="187">
        <v>-9328</v>
      </c>
      <c r="AF36" s="187">
        <v>-2922</v>
      </c>
      <c r="AG36" s="187">
        <v>10540</v>
      </c>
      <c r="AH36" s="187">
        <v>2241</v>
      </c>
      <c r="AI36" s="186">
        <v>-8141</v>
      </c>
      <c r="AJ36" s="186">
        <v>13369</v>
      </c>
      <c r="AK36" s="186">
        <f>AK19+AK4+AK3</f>
        <v>12424</v>
      </c>
      <c r="AL36" s="187">
        <f>AL19+AL4+AL3</f>
        <v>12073</v>
      </c>
      <c r="AM36" s="186">
        <f>AM19+AM4+AM3</f>
        <v>5197.5961099999913</v>
      </c>
      <c r="AN36" s="186">
        <f>AN19+AN4+AN3</f>
        <v>584.58802999978798</v>
      </c>
      <c r="AO36" s="186">
        <f>AO19+AO4+AO3</f>
        <v>9445</v>
      </c>
      <c r="AP36" s="186">
        <v>34887.815860000221</v>
      </c>
      <c r="AQ36" s="186">
        <v>10346.965000000002</v>
      </c>
      <c r="AR36" s="186">
        <v>7427.3080000000009</v>
      </c>
      <c r="AS36" s="186">
        <v>10705.005999999999</v>
      </c>
      <c r="AT36" s="186">
        <v>10640</v>
      </c>
      <c r="AU36" s="186">
        <v>34369</v>
      </c>
      <c r="AV36" s="186">
        <v>9059</v>
      </c>
      <c r="AW36" s="186">
        <v>10760</v>
      </c>
      <c r="AX36" s="186">
        <v>531</v>
      </c>
      <c r="AY36" s="186">
        <v>29725</v>
      </c>
      <c r="AZ36" s="186">
        <v>50115</v>
      </c>
      <c r="BA36" s="229"/>
    </row>
    <row r="37" spans="1:53" ht="13.5" customHeight="1" x14ac:dyDescent="0.35">
      <c r="A37" s="192" t="s">
        <v>380</v>
      </c>
      <c r="B37" s="205" t="s">
        <v>381</v>
      </c>
      <c r="C37" s="194">
        <v>-5.62</v>
      </c>
      <c r="D37" s="195">
        <v>-10.631</v>
      </c>
      <c r="E37" s="195">
        <v>-4.5719999999999992</v>
      </c>
      <c r="F37" s="197">
        <v>-43.976999999999997</v>
      </c>
      <c r="G37" s="197">
        <v>-0.46</v>
      </c>
      <c r="H37" s="197">
        <v>-15211.077000000001</v>
      </c>
      <c r="I37" s="197">
        <v>-9.1970000000001164</v>
      </c>
      <c r="J37" s="197">
        <v>15021.474</v>
      </c>
      <c r="K37" s="197">
        <v>-45.371000000000002</v>
      </c>
      <c r="L37" s="197">
        <v>-84.086999999999989</v>
      </c>
      <c r="M37" s="197">
        <v>-50.47399999999999</v>
      </c>
      <c r="N37" s="197">
        <v>-80.591000000000037</v>
      </c>
      <c r="O37" s="197">
        <v>-89</v>
      </c>
      <c r="P37" s="197">
        <v>-5</v>
      </c>
      <c r="Q37" s="197">
        <v>-48</v>
      </c>
      <c r="R37" s="197">
        <v>-61</v>
      </c>
      <c r="S37" s="197">
        <v>-181</v>
      </c>
      <c r="T37" s="197">
        <v>-112</v>
      </c>
      <c r="U37" s="197">
        <v>-52</v>
      </c>
      <c r="V37" s="197">
        <v>-16</v>
      </c>
      <c r="W37" s="197">
        <v>-106</v>
      </c>
      <c r="X37" s="197">
        <v>-309</v>
      </c>
      <c r="Y37" s="197">
        <v>-1186</v>
      </c>
      <c r="Z37" s="197">
        <v>-928</v>
      </c>
      <c r="AA37" s="197">
        <v>-489</v>
      </c>
      <c r="AB37" s="197">
        <v>-1426</v>
      </c>
      <c r="AC37" s="197">
        <v>-1554</v>
      </c>
      <c r="AD37" s="197">
        <v>-9837</v>
      </c>
      <c r="AE37" s="197">
        <v>-5145</v>
      </c>
      <c r="AF37" s="197">
        <v>-1121</v>
      </c>
      <c r="AG37" s="197">
        <v>-1449</v>
      </c>
      <c r="AH37" s="197">
        <v>-1497</v>
      </c>
      <c r="AI37" s="196">
        <v>-951</v>
      </c>
      <c r="AJ37" s="196">
        <v>-4940</v>
      </c>
      <c r="AK37" s="196">
        <v>-418</v>
      </c>
      <c r="AL37" s="197">
        <v>-1739</v>
      </c>
      <c r="AM37" s="196">
        <v>-4891</v>
      </c>
      <c r="AN37" s="196">
        <v>-2668</v>
      </c>
      <c r="AO37" s="196">
        <v>-4756</v>
      </c>
      <c r="AP37" s="196">
        <v>-4147</v>
      </c>
      <c r="AQ37" s="196">
        <v>-64.8</v>
      </c>
      <c r="AR37" s="196">
        <v>-199.26000000000022</v>
      </c>
      <c r="AS37" s="196">
        <v>-260.52300000000002</v>
      </c>
      <c r="AT37" s="196">
        <v>-203</v>
      </c>
      <c r="AU37" s="196">
        <v>-361</v>
      </c>
      <c r="AV37" s="196">
        <v>-2529</v>
      </c>
      <c r="AW37" s="196">
        <v>-13306</v>
      </c>
      <c r="AX37" s="196">
        <v>-9212</v>
      </c>
      <c r="AY37" s="196">
        <v>-8048</v>
      </c>
      <c r="AZ37" s="196">
        <v>-16462</v>
      </c>
    </row>
    <row r="38" spans="1:53" ht="13.5" customHeight="1" x14ac:dyDescent="0.3">
      <c r="A38" s="198" t="s">
        <v>382</v>
      </c>
      <c r="B38" s="199" t="s">
        <v>383</v>
      </c>
      <c r="C38" s="200">
        <v>0</v>
      </c>
      <c r="D38" s="201">
        <v>0</v>
      </c>
      <c r="E38" s="202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-704.351</v>
      </c>
      <c r="K38" s="203">
        <v>0</v>
      </c>
      <c r="L38" s="203">
        <v>0</v>
      </c>
      <c r="M38" s="203">
        <v>0</v>
      </c>
      <c r="N38" s="203">
        <v>0</v>
      </c>
      <c r="O38" s="203">
        <v>-1215</v>
      </c>
      <c r="P38" s="203">
        <v>-823</v>
      </c>
      <c r="Q38" s="203">
        <v>0</v>
      </c>
      <c r="R38" s="203">
        <v>-55</v>
      </c>
      <c r="S38" s="203">
        <v>0</v>
      </c>
      <c r="T38" s="203">
        <v>0</v>
      </c>
      <c r="U38" s="203">
        <v>0</v>
      </c>
      <c r="V38" s="203">
        <v>-4219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2">
        <v>0</v>
      </c>
      <c r="AJ38" s="202">
        <v>0</v>
      </c>
      <c r="AK38" s="202">
        <v>0</v>
      </c>
      <c r="AL38" s="203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-704.351</v>
      </c>
      <c r="AS38" s="202">
        <v>0</v>
      </c>
      <c r="AT38" s="202">
        <v>-2093</v>
      </c>
      <c r="AU38" s="202">
        <v>-4219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</row>
    <row r="39" spans="1:53" ht="13.5" customHeight="1" x14ac:dyDescent="0.35">
      <c r="A39" s="192" t="s">
        <v>384</v>
      </c>
      <c r="B39" s="205" t="s">
        <v>385</v>
      </c>
      <c r="C39" s="194">
        <v>0</v>
      </c>
      <c r="D39" s="195">
        <v>0</v>
      </c>
      <c r="E39" s="195">
        <v>0</v>
      </c>
      <c r="F39" s="197">
        <v>0</v>
      </c>
      <c r="G39" s="197">
        <v>0</v>
      </c>
      <c r="H39" s="197">
        <v>0</v>
      </c>
      <c r="I39" s="197">
        <v>0</v>
      </c>
      <c r="J39" s="197">
        <v>0</v>
      </c>
      <c r="K39" s="197">
        <v>0</v>
      </c>
      <c r="L39" s="197">
        <v>0</v>
      </c>
      <c r="M39" s="197">
        <v>0</v>
      </c>
      <c r="N39" s="197">
        <v>0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-14371</v>
      </c>
      <c r="AF39" s="197">
        <v>-17513</v>
      </c>
      <c r="AG39" s="197">
        <v>0</v>
      </c>
      <c r="AH39" s="197">
        <v>-3804</v>
      </c>
      <c r="AI39" s="196">
        <v>0</v>
      </c>
      <c r="AJ39" s="196">
        <v>0</v>
      </c>
      <c r="AK39" s="196">
        <v>0</v>
      </c>
      <c r="AL39" s="197">
        <v>-24500</v>
      </c>
      <c r="AM39" s="196">
        <v>-33620</v>
      </c>
      <c r="AN39" s="196">
        <v>-53146</v>
      </c>
      <c r="AO39" s="196">
        <v>0</v>
      </c>
      <c r="AP39" s="196">
        <v>-16436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-35688</v>
      </c>
      <c r="AY39" s="196">
        <v>-24500</v>
      </c>
      <c r="AZ39" s="196">
        <v>-103202</v>
      </c>
    </row>
    <row r="40" spans="1:53" ht="13.5" customHeight="1" x14ac:dyDescent="0.3">
      <c r="A40" s="198" t="s">
        <v>386</v>
      </c>
      <c r="B40" s="199" t="s">
        <v>387</v>
      </c>
      <c r="C40" s="200">
        <v>0</v>
      </c>
      <c r="D40" s="201">
        <v>0</v>
      </c>
      <c r="E40" s="202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62"/>
      <c r="AJ40" s="262">
        <v>0</v>
      </c>
      <c r="AK40" s="262">
        <v>0</v>
      </c>
      <c r="AL40" s="203">
        <v>0</v>
      </c>
      <c r="AM40" s="262">
        <v>3203</v>
      </c>
      <c r="AN40" s="262">
        <v>-3203</v>
      </c>
      <c r="AO40" s="262">
        <v>0</v>
      </c>
      <c r="AP40" s="262">
        <v>0</v>
      </c>
      <c r="AQ40" s="262">
        <v>0</v>
      </c>
      <c r="AR40" s="262">
        <v>0</v>
      </c>
      <c r="AS40" s="262">
        <v>0</v>
      </c>
      <c r="AT40" s="262">
        <v>0</v>
      </c>
      <c r="AU40" s="262">
        <v>0</v>
      </c>
      <c r="AV40" s="262">
        <v>0</v>
      </c>
      <c r="AW40" s="262">
        <v>0</v>
      </c>
      <c r="AX40" s="262">
        <v>0</v>
      </c>
      <c r="AY40" s="262">
        <v>0</v>
      </c>
      <c r="AZ40" s="262">
        <v>0</v>
      </c>
    </row>
    <row r="41" spans="1:53" ht="13.5" customHeight="1" x14ac:dyDescent="0.35">
      <c r="A41" s="192" t="s">
        <v>388</v>
      </c>
      <c r="B41" s="205" t="s">
        <v>389</v>
      </c>
      <c r="C41" s="194">
        <v>0</v>
      </c>
      <c r="D41" s="195">
        <v>0</v>
      </c>
      <c r="E41" s="195">
        <v>0</v>
      </c>
      <c r="F41" s="197">
        <v>0</v>
      </c>
      <c r="G41" s="197">
        <v>0</v>
      </c>
      <c r="H41" s="197">
        <v>0</v>
      </c>
      <c r="I41" s="197">
        <v>0</v>
      </c>
      <c r="J41" s="197">
        <v>-4284.25</v>
      </c>
      <c r="K41" s="197">
        <v>0</v>
      </c>
      <c r="L41" s="197">
        <v>0</v>
      </c>
      <c r="M41" s="197">
        <v>0</v>
      </c>
      <c r="N41" s="197">
        <v>0</v>
      </c>
      <c r="O41" s="197">
        <v>0</v>
      </c>
      <c r="P41" s="197">
        <v>-524</v>
      </c>
      <c r="Q41" s="197">
        <v>-3</v>
      </c>
      <c r="R41" s="197">
        <v>-14</v>
      </c>
      <c r="S41" s="197">
        <v>0</v>
      </c>
      <c r="T41" s="197">
        <v>0</v>
      </c>
      <c r="U41" s="197">
        <v>0</v>
      </c>
      <c r="V41" s="197">
        <v>-1674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6">
        <v>0</v>
      </c>
      <c r="AJ41" s="196">
        <v>0</v>
      </c>
      <c r="AK41" s="196">
        <v>0</v>
      </c>
      <c r="AL41" s="197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-4284.25</v>
      </c>
      <c r="AS41" s="196">
        <v>0</v>
      </c>
      <c r="AT41" s="196">
        <v>-541</v>
      </c>
      <c r="AU41" s="196">
        <v>-1674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</row>
    <row r="42" spans="1:53" ht="13.5" customHeight="1" x14ac:dyDescent="0.3">
      <c r="A42" s="198" t="s">
        <v>390</v>
      </c>
      <c r="B42" s="199" t="s">
        <v>391</v>
      </c>
      <c r="C42" s="200">
        <v>0</v>
      </c>
      <c r="D42" s="201">
        <v>0</v>
      </c>
      <c r="E42" s="202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-6592.4480000000003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-2218</v>
      </c>
      <c r="Q42" s="203">
        <v>-74</v>
      </c>
      <c r="R42" s="203">
        <v>274</v>
      </c>
      <c r="S42" s="203">
        <v>0</v>
      </c>
      <c r="T42" s="203">
        <v>0</v>
      </c>
      <c r="U42" s="203">
        <v>0</v>
      </c>
      <c r="V42" s="203">
        <v>-16856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2">
        <v>0</v>
      </c>
      <c r="AJ42" s="202">
        <v>0</v>
      </c>
      <c r="AK42" s="202">
        <v>0</v>
      </c>
      <c r="AL42" s="203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-6592.4480000000003</v>
      </c>
      <c r="AS42" s="202">
        <v>0</v>
      </c>
      <c r="AT42" s="202">
        <v>-2018</v>
      </c>
      <c r="AU42" s="202">
        <v>-16856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</row>
    <row r="43" spans="1:53" ht="13.5" customHeight="1" x14ac:dyDescent="0.35">
      <c r="A43" s="192" t="s">
        <v>392</v>
      </c>
      <c r="B43" s="205" t="s">
        <v>393</v>
      </c>
      <c r="C43" s="194">
        <v>0</v>
      </c>
      <c r="D43" s="195">
        <v>0</v>
      </c>
      <c r="E43" s="195">
        <v>0</v>
      </c>
      <c r="F43" s="197">
        <v>0</v>
      </c>
      <c r="G43" s="197">
        <v>0</v>
      </c>
      <c r="H43" s="197">
        <v>0</v>
      </c>
      <c r="I43" s="197">
        <v>0</v>
      </c>
      <c r="J43" s="197">
        <v>-3072</v>
      </c>
      <c r="K43" s="197">
        <v>0</v>
      </c>
      <c r="L43" s="197">
        <v>0</v>
      </c>
      <c r="M43" s="197">
        <v>0</v>
      </c>
      <c r="N43" s="197">
        <v>0</v>
      </c>
      <c r="O43" s="197">
        <v>0</v>
      </c>
      <c r="P43" s="197">
        <v>-609</v>
      </c>
      <c r="Q43" s="197">
        <v>-40</v>
      </c>
      <c r="R43" s="197">
        <v>21</v>
      </c>
      <c r="S43" s="197">
        <v>0</v>
      </c>
      <c r="T43" s="197">
        <v>0</v>
      </c>
      <c r="U43" s="197">
        <v>0</v>
      </c>
      <c r="V43" s="197">
        <v>-6652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6">
        <v>0</v>
      </c>
      <c r="AJ43" s="196">
        <v>0</v>
      </c>
      <c r="AK43" s="196">
        <v>0</v>
      </c>
      <c r="AL43" s="197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-3072</v>
      </c>
      <c r="AS43" s="196">
        <v>0</v>
      </c>
      <c r="AT43" s="196">
        <v>-628</v>
      </c>
      <c r="AU43" s="196">
        <v>-6652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</row>
    <row r="44" spans="1:53" ht="13.5" customHeight="1" x14ac:dyDescent="0.3">
      <c r="A44" s="198" t="s">
        <v>394</v>
      </c>
      <c r="B44" s="199" t="s">
        <v>395</v>
      </c>
      <c r="C44" s="200">
        <v>0</v>
      </c>
      <c r="D44" s="201">
        <v>0</v>
      </c>
      <c r="E44" s="202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-239.19900000000001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-4575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2">
        <v>0</v>
      </c>
      <c r="AJ44" s="202">
        <v>0</v>
      </c>
      <c r="AK44" s="202">
        <v>0</v>
      </c>
      <c r="AL44" s="203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-239.19900000000001</v>
      </c>
      <c r="AS44" s="202">
        <v>0</v>
      </c>
      <c r="AT44" s="202">
        <v>0</v>
      </c>
      <c r="AU44" s="202">
        <v>-4575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</row>
    <row r="45" spans="1:53" ht="13.5" customHeight="1" x14ac:dyDescent="0.35">
      <c r="A45" s="192" t="s">
        <v>396</v>
      </c>
      <c r="B45" s="205" t="s">
        <v>397</v>
      </c>
      <c r="C45" s="194">
        <v>0</v>
      </c>
      <c r="D45" s="195">
        <v>0</v>
      </c>
      <c r="E45" s="195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-217.76400000000001</v>
      </c>
      <c r="K45" s="197">
        <v>0</v>
      </c>
      <c r="L45" s="197">
        <v>0</v>
      </c>
      <c r="M45" s="197">
        <v>0</v>
      </c>
      <c r="N45" s="197">
        <v>0</v>
      </c>
      <c r="O45" s="197">
        <v>-5272</v>
      </c>
      <c r="P45" s="197">
        <v>2633</v>
      </c>
      <c r="Q45" s="197">
        <v>117</v>
      </c>
      <c r="R45" s="197">
        <v>-3139</v>
      </c>
      <c r="S45" s="197">
        <v>0</v>
      </c>
      <c r="T45" s="197">
        <v>0</v>
      </c>
      <c r="U45" s="197">
        <v>0</v>
      </c>
      <c r="V45" s="197">
        <v>-39644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6">
        <v>0</v>
      </c>
      <c r="AJ45" s="196">
        <v>0</v>
      </c>
      <c r="AK45" s="196">
        <v>0</v>
      </c>
      <c r="AL45" s="197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-217.76400000000001</v>
      </c>
      <c r="AS45" s="196">
        <v>0</v>
      </c>
      <c r="AT45" s="196">
        <v>-5661</v>
      </c>
      <c r="AU45" s="196">
        <v>-39644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</row>
    <row r="46" spans="1:53" ht="13.5" customHeight="1" x14ac:dyDescent="0.3">
      <c r="A46" s="198" t="s">
        <v>398</v>
      </c>
      <c r="B46" s="199" t="s">
        <v>399</v>
      </c>
      <c r="C46" s="200">
        <v>0</v>
      </c>
      <c r="D46" s="201">
        <v>0</v>
      </c>
      <c r="E46" s="202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10218</v>
      </c>
      <c r="S46" s="203">
        <v>0</v>
      </c>
      <c r="T46" s="203">
        <v>0</v>
      </c>
      <c r="U46" s="203">
        <v>0</v>
      </c>
      <c r="V46" s="203">
        <v>56721</v>
      </c>
      <c r="W46" s="203">
        <v>0</v>
      </c>
      <c r="X46" s="203">
        <v>0</v>
      </c>
      <c r="Y46" s="203">
        <v>0</v>
      </c>
      <c r="Z46" s="203">
        <v>0</v>
      </c>
      <c r="AA46" s="203">
        <v>4802</v>
      </c>
      <c r="AB46" s="203"/>
      <c r="AC46" s="203">
        <v>566</v>
      </c>
      <c r="AD46" s="203">
        <v>-5368</v>
      </c>
      <c r="AE46" s="203">
        <v>0</v>
      </c>
      <c r="AF46" s="203">
        <v>0</v>
      </c>
      <c r="AG46" s="203">
        <v>0</v>
      </c>
      <c r="AH46" s="203">
        <v>0</v>
      </c>
      <c r="AI46" s="202">
        <v>0</v>
      </c>
      <c r="AJ46" s="202">
        <v>0</v>
      </c>
      <c r="AK46" s="202">
        <v>0</v>
      </c>
      <c r="AL46" s="203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10218</v>
      </c>
      <c r="AU46" s="202">
        <v>56721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</row>
    <row r="47" spans="1:53" ht="13.5" customHeight="1" x14ac:dyDescent="0.35">
      <c r="A47" s="192" t="s">
        <v>400</v>
      </c>
      <c r="B47" s="205" t="s">
        <v>401</v>
      </c>
      <c r="C47" s="194">
        <v>0</v>
      </c>
      <c r="D47" s="195">
        <v>0</v>
      </c>
      <c r="E47" s="195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7">
        <v>0</v>
      </c>
      <c r="L47" s="197">
        <v>0</v>
      </c>
      <c r="M47" s="197">
        <v>0</v>
      </c>
      <c r="N47" s="197">
        <v>0</v>
      </c>
      <c r="O47" s="197">
        <v>0</v>
      </c>
      <c r="P47" s="197">
        <v>0</v>
      </c>
      <c r="Q47" s="197">
        <v>0</v>
      </c>
      <c r="R47" s="197">
        <v>-9389</v>
      </c>
      <c r="S47" s="197">
        <v>-889</v>
      </c>
      <c r="T47" s="197">
        <v>889</v>
      </c>
      <c r="U47" s="197">
        <v>0</v>
      </c>
      <c r="V47" s="197">
        <v>-39928</v>
      </c>
      <c r="W47" s="197">
        <v>-534</v>
      </c>
      <c r="X47" s="197">
        <v>-540</v>
      </c>
      <c r="Y47" s="197">
        <v>-214</v>
      </c>
      <c r="Z47" s="197">
        <v>-3399</v>
      </c>
      <c r="AA47" s="197">
        <v>-925</v>
      </c>
      <c r="AB47" s="197">
        <v>-1241</v>
      </c>
      <c r="AC47" s="197">
        <v>-1897</v>
      </c>
      <c r="AD47" s="197">
        <v>4303</v>
      </c>
      <c r="AE47" s="197">
        <v>-2299</v>
      </c>
      <c r="AF47" s="197">
        <v>-1440</v>
      </c>
      <c r="AG47" s="197">
        <v>-1365</v>
      </c>
      <c r="AH47" s="197">
        <v>1267</v>
      </c>
      <c r="AI47" s="196">
        <v>-3673</v>
      </c>
      <c r="AJ47" s="196">
        <v>-6595</v>
      </c>
      <c r="AK47" s="196">
        <v>-2065</v>
      </c>
      <c r="AL47" s="197">
        <v>-3606</v>
      </c>
      <c r="AM47" s="196">
        <v>-1956</v>
      </c>
      <c r="AN47" s="196">
        <v>-7647</v>
      </c>
      <c r="AO47" s="196">
        <v>-2027</v>
      </c>
      <c r="AP47" s="196">
        <v>-3721</v>
      </c>
      <c r="AQ47" s="196">
        <v>0</v>
      </c>
      <c r="AR47" s="196">
        <v>0</v>
      </c>
      <c r="AS47" s="196">
        <v>0</v>
      </c>
      <c r="AT47" s="196">
        <v>-9389</v>
      </c>
      <c r="AU47" s="196">
        <v>-39928</v>
      </c>
      <c r="AV47" s="196">
        <v>-4687</v>
      </c>
      <c r="AW47" s="196">
        <v>240</v>
      </c>
      <c r="AX47" s="196">
        <v>-3837</v>
      </c>
      <c r="AY47" s="196">
        <v>-15939</v>
      </c>
      <c r="AZ47" s="196">
        <v>-15351</v>
      </c>
    </row>
    <row r="48" spans="1:53" ht="13.5" customHeight="1" x14ac:dyDescent="0.3">
      <c r="A48" s="198" t="s">
        <v>402</v>
      </c>
      <c r="B48" s="199" t="s">
        <v>403</v>
      </c>
      <c r="C48" s="200"/>
      <c r="D48" s="201"/>
      <c r="E48" s="202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>
        <v>0</v>
      </c>
      <c r="AE48" s="203">
        <v>-3000</v>
      </c>
      <c r="AF48" s="203">
        <v>0</v>
      </c>
      <c r="AG48" s="203">
        <v>0</v>
      </c>
      <c r="AH48" s="203">
        <v>-1692</v>
      </c>
      <c r="AI48" s="202">
        <v>448</v>
      </c>
      <c r="AJ48" s="202">
        <v>0</v>
      </c>
      <c r="AK48" s="202">
        <v>-1075</v>
      </c>
      <c r="AL48" s="203">
        <v>0</v>
      </c>
      <c r="AM48" s="202">
        <v>-14009</v>
      </c>
      <c r="AN48" s="202">
        <v>-4638</v>
      </c>
      <c r="AO48" s="202">
        <v>-30338</v>
      </c>
      <c r="AP48" s="202">
        <v>-15915</v>
      </c>
      <c r="AQ48" s="202"/>
      <c r="AR48" s="202"/>
      <c r="AS48" s="202"/>
      <c r="AT48" s="202"/>
      <c r="AU48" s="202"/>
      <c r="AV48" s="202"/>
      <c r="AW48" s="202"/>
      <c r="AX48" s="202">
        <v>-4692</v>
      </c>
      <c r="AY48" s="202">
        <v>-627</v>
      </c>
      <c r="AZ48" s="202">
        <v>-64900</v>
      </c>
    </row>
    <row r="49" spans="1:52" ht="13.5" customHeight="1" x14ac:dyDescent="0.35">
      <c r="A49" s="192" t="s">
        <v>404</v>
      </c>
      <c r="B49" s="205" t="s">
        <v>405</v>
      </c>
      <c r="C49" s="194">
        <v>0</v>
      </c>
      <c r="D49" s="195">
        <v>0.40600000000000003</v>
      </c>
      <c r="E49" s="195">
        <v>0</v>
      </c>
      <c r="F49" s="197">
        <v>6.782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0.69099999999999995</v>
      </c>
      <c r="M49" s="197">
        <v>0.254</v>
      </c>
      <c r="N49" s="197">
        <v>-0.94499999999999995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6">
        <v>0</v>
      </c>
      <c r="AJ49" s="196">
        <v>0</v>
      </c>
      <c r="AK49" s="196">
        <v>0</v>
      </c>
      <c r="AL49" s="197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7.1879999999999997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</row>
    <row r="50" spans="1:52" ht="13.5" customHeight="1" x14ac:dyDescent="0.3">
      <c r="A50" s="198" t="s">
        <v>406</v>
      </c>
      <c r="B50" s="199" t="s">
        <v>407</v>
      </c>
      <c r="C50" s="200">
        <v>0</v>
      </c>
      <c r="D50" s="201">
        <v>0</v>
      </c>
      <c r="E50" s="202">
        <v>0</v>
      </c>
      <c r="F50" s="203">
        <v>0</v>
      </c>
      <c r="G50" s="203">
        <v>0</v>
      </c>
      <c r="H50" s="203">
        <v>0</v>
      </c>
      <c r="I50" s="203">
        <v>-5.3159999999999998</v>
      </c>
      <c r="J50" s="203">
        <v>5.3159999999999998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2">
        <v>0</v>
      </c>
      <c r="AJ50" s="202">
        <v>0</v>
      </c>
      <c r="AK50" s="202">
        <v>0</v>
      </c>
      <c r="AL50" s="203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</row>
    <row r="51" spans="1:52" ht="13.5" customHeight="1" x14ac:dyDescent="0.3">
      <c r="A51" s="192" t="s">
        <v>472</v>
      </c>
      <c r="B51" s="267"/>
      <c r="C51" s="268"/>
      <c r="D51" s="269"/>
      <c r="E51" s="270"/>
      <c r="F51" s="197">
        <v>0</v>
      </c>
      <c r="G51" s="197">
        <v>0</v>
      </c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270">
        <v>0</v>
      </c>
      <c r="AJ51" s="270">
        <v>0</v>
      </c>
      <c r="AK51" s="270">
        <v>0</v>
      </c>
      <c r="AL51" s="197">
        <v>0</v>
      </c>
      <c r="AM51" s="270">
        <v>0</v>
      </c>
      <c r="AN51" s="270">
        <v>0</v>
      </c>
      <c r="AO51" s="270">
        <v>0</v>
      </c>
      <c r="AP51" s="270">
        <f>AZ51</f>
        <v>-537000</v>
      </c>
      <c r="AQ51" s="270"/>
      <c r="AR51" s="270"/>
      <c r="AS51" s="270"/>
      <c r="AT51" s="270"/>
      <c r="AU51" s="270"/>
      <c r="AV51" s="270"/>
      <c r="AW51" s="270"/>
      <c r="AX51" s="270"/>
      <c r="AY51" s="270"/>
      <c r="AZ51" s="270">
        <v>-537000</v>
      </c>
    </row>
    <row r="52" spans="1:52" ht="13.5" customHeight="1" x14ac:dyDescent="0.35">
      <c r="A52" s="198" t="s">
        <v>408</v>
      </c>
      <c r="B52" s="205" t="s">
        <v>409</v>
      </c>
      <c r="C52" s="194">
        <v>-97.253</v>
      </c>
      <c r="D52" s="195">
        <v>-25.584999999999994</v>
      </c>
      <c r="E52" s="195">
        <v>33.11699999999999</v>
      </c>
      <c r="F52" s="203">
        <v>-112.98099999999999</v>
      </c>
      <c r="G52" s="203">
        <v>-71.903999999999996</v>
      </c>
      <c r="H52" s="203">
        <v>-302.75299999999999</v>
      </c>
      <c r="I52" s="203">
        <v>-1.7560000000000286</v>
      </c>
      <c r="J52" s="203">
        <v>-1.6870000000000118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63</v>
      </c>
      <c r="AD52" s="203">
        <v>-63</v>
      </c>
      <c r="AE52" s="203">
        <v>0</v>
      </c>
      <c r="AF52" s="203">
        <v>0</v>
      </c>
      <c r="AG52" s="203">
        <v>45</v>
      </c>
      <c r="AH52" s="203">
        <v>-45</v>
      </c>
      <c r="AI52" s="202">
        <v>0</v>
      </c>
      <c r="AJ52" s="202">
        <v>0</v>
      </c>
      <c r="AK52" s="202">
        <v>0</v>
      </c>
      <c r="AL52" s="203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-202.702</v>
      </c>
      <c r="AR52" s="202">
        <v>-378.1</v>
      </c>
      <c r="AS52" s="202">
        <v>0</v>
      </c>
      <c r="AT52" s="202">
        <v>0</v>
      </c>
      <c r="AU52" s="202">
        <v>0</v>
      </c>
      <c r="AV52" s="202">
        <v>0</v>
      </c>
      <c r="AW52" s="202">
        <v>66</v>
      </c>
      <c r="AX52" s="202">
        <v>0</v>
      </c>
      <c r="AY52" s="202">
        <v>0</v>
      </c>
      <c r="AZ52" s="202">
        <v>0</v>
      </c>
    </row>
    <row r="53" spans="1:52" ht="13.5" customHeight="1" x14ac:dyDescent="0.3">
      <c r="A53" s="192" t="s">
        <v>410</v>
      </c>
      <c r="B53" s="199" t="s">
        <v>411</v>
      </c>
      <c r="C53" s="200">
        <v>99.68</v>
      </c>
      <c r="D53" s="201">
        <v>-6.9340000000000117</v>
      </c>
      <c r="E53" s="202">
        <v>0</v>
      </c>
      <c r="F53" s="197">
        <v>0.11299999999999955</v>
      </c>
      <c r="G53" s="197">
        <v>0</v>
      </c>
      <c r="H53" s="197">
        <v>-5.3159999999999998</v>
      </c>
      <c r="I53" s="197">
        <v>5.3159999999999998</v>
      </c>
      <c r="J53" s="197">
        <v>-5.3159999999999998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270">
        <v>0</v>
      </c>
      <c r="AJ53" s="270">
        <v>0</v>
      </c>
      <c r="AK53" s="270">
        <v>0</v>
      </c>
      <c r="AL53" s="197">
        <v>0</v>
      </c>
      <c r="AM53" s="270">
        <v>0</v>
      </c>
      <c r="AN53" s="270">
        <v>0</v>
      </c>
      <c r="AO53" s="270">
        <v>0</v>
      </c>
      <c r="AP53" s="270">
        <v>0</v>
      </c>
      <c r="AQ53" s="270">
        <v>92.858999999999995</v>
      </c>
      <c r="AR53" s="270">
        <v>-5.3159999999999998</v>
      </c>
      <c r="AS53" s="270">
        <v>0</v>
      </c>
      <c r="AT53" s="270">
        <v>0</v>
      </c>
      <c r="AU53" s="270">
        <v>0</v>
      </c>
      <c r="AV53" s="270">
        <v>0</v>
      </c>
      <c r="AW53" s="270">
        <v>0</v>
      </c>
      <c r="AX53" s="270">
        <v>0</v>
      </c>
      <c r="AY53" s="270">
        <v>0</v>
      </c>
      <c r="AZ53" s="270">
        <v>0</v>
      </c>
    </row>
    <row r="54" spans="1:52" ht="13.5" customHeight="1" x14ac:dyDescent="0.3">
      <c r="A54" s="198" t="s">
        <v>268</v>
      </c>
      <c r="B54" s="193" t="s">
        <v>269</v>
      </c>
      <c r="C54" s="194">
        <v>0</v>
      </c>
      <c r="D54" s="195">
        <v>3150</v>
      </c>
      <c r="E54" s="196">
        <v>753.89699999999993</v>
      </c>
      <c r="F54" s="203">
        <v>-3903.8969999999999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2">
        <v>0</v>
      </c>
      <c r="AJ54" s="202">
        <v>0</v>
      </c>
      <c r="AK54" s="202">
        <v>0</v>
      </c>
      <c r="AL54" s="203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</row>
    <row r="55" spans="1:52" ht="13.5" customHeight="1" x14ac:dyDescent="0.35">
      <c r="A55" s="181" t="s">
        <v>412</v>
      </c>
      <c r="B55" s="182" t="s">
        <v>413</v>
      </c>
      <c r="C55" s="183">
        <f>SUM(C37:C54)</f>
        <v>-3.1929999999999978</v>
      </c>
      <c r="D55" s="184">
        <f>SUM(D37:D54)</f>
        <v>3107.2559999999999</v>
      </c>
      <c r="E55" s="185">
        <f>SUM(E37:E54)</f>
        <v>782.44199999999989</v>
      </c>
      <c r="F55" s="187">
        <v>-4053.96</v>
      </c>
      <c r="G55" s="187">
        <v>-72.36399999999999</v>
      </c>
      <c r="H55" s="187">
        <v>-15519.146000000002</v>
      </c>
      <c r="I55" s="187">
        <v>-10.953000000000145</v>
      </c>
      <c r="J55" s="187">
        <v>-90.225000000000762</v>
      </c>
      <c r="K55" s="187">
        <v>-45.371000000000002</v>
      </c>
      <c r="L55" s="187">
        <v>-83.395999999999987</v>
      </c>
      <c r="M55" s="187">
        <v>-50.219999999999992</v>
      </c>
      <c r="N55" s="187">
        <v>-81.53600000000003</v>
      </c>
      <c r="O55" s="187">
        <v>-6576</v>
      </c>
      <c r="P55" s="187">
        <v>-1546</v>
      </c>
      <c r="Q55" s="187">
        <v>-48</v>
      </c>
      <c r="R55" s="187">
        <v>-2145</v>
      </c>
      <c r="S55" s="187">
        <v>-1070</v>
      </c>
      <c r="T55" s="187">
        <v>777</v>
      </c>
      <c r="U55" s="187">
        <v>-52</v>
      </c>
      <c r="V55" s="187">
        <v>-56843</v>
      </c>
      <c r="W55" s="187">
        <v>-640</v>
      </c>
      <c r="X55" s="187">
        <v>-849</v>
      </c>
      <c r="Y55" s="187">
        <v>-1400</v>
      </c>
      <c r="Z55" s="187">
        <v>-4327</v>
      </c>
      <c r="AA55" s="187">
        <v>3388</v>
      </c>
      <c r="AB55" s="187">
        <v>-2667</v>
      </c>
      <c r="AC55" s="187">
        <v>-2822</v>
      </c>
      <c r="AD55" s="187">
        <v>-10965</v>
      </c>
      <c r="AE55" s="187">
        <v>-24815</v>
      </c>
      <c r="AF55" s="187">
        <v>-20074</v>
      </c>
      <c r="AG55" s="187">
        <v>-2769</v>
      </c>
      <c r="AH55" s="187">
        <v>-5771</v>
      </c>
      <c r="AI55" s="186">
        <v>-4176</v>
      </c>
      <c r="AJ55" s="186">
        <v>-11535</v>
      </c>
      <c r="AK55" s="186">
        <f>SUM(AK37:AK54)</f>
        <v>-3558</v>
      </c>
      <c r="AL55" s="187">
        <f>SUM(AL37:AL54)</f>
        <v>-29845</v>
      </c>
      <c r="AM55" s="186">
        <f>SUM(AM37:AM54)</f>
        <v>-51273</v>
      </c>
      <c r="AN55" s="186">
        <f>SUM(AN37:AN54)</f>
        <v>-71302</v>
      </c>
      <c r="AO55" s="186">
        <f>SUM(AO37:AO54)</f>
        <v>-37121</v>
      </c>
      <c r="AP55" s="186">
        <v>-577219</v>
      </c>
      <c r="AQ55" s="186">
        <v>-167.45500000000038</v>
      </c>
      <c r="AR55" s="186">
        <v>-15692.688000000002</v>
      </c>
      <c r="AS55" s="186">
        <v>-260.52300000000002</v>
      </c>
      <c r="AT55" s="186">
        <v>-10315</v>
      </c>
      <c r="AU55" s="186">
        <v>-57188</v>
      </c>
      <c r="AV55" s="186">
        <v>-7216</v>
      </c>
      <c r="AW55" s="186">
        <v>-13000</v>
      </c>
      <c r="AX55" s="186">
        <v>-53429</v>
      </c>
      <c r="AY55" s="186">
        <v>-49114</v>
      </c>
      <c r="AZ55" s="186">
        <v>-736915</v>
      </c>
    </row>
    <row r="56" spans="1:52" ht="13.5" customHeight="1" x14ac:dyDescent="0.3">
      <c r="A56" s="198" t="s">
        <v>414</v>
      </c>
      <c r="B56" s="199" t="s">
        <v>415</v>
      </c>
      <c r="C56" s="200">
        <v>0</v>
      </c>
      <c r="D56" s="201">
        <v>0</v>
      </c>
      <c r="E56" s="202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169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2">
        <v>0</v>
      </c>
      <c r="AJ56" s="202">
        <v>0</v>
      </c>
      <c r="AK56" s="202">
        <v>0</v>
      </c>
      <c r="AL56" s="203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169</v>
      </c>
      <c r="AW56" s="202">
        <v>-167</v>
      </c>
      <c r="AX56" s="202">
        <v>0</v>
      </c>
      <c r="AY56" s="202">
        <v>0</v>
      </c>
      <c r="AZ56" s="202">
        <v>0</v>
      </c>
    </row>
    <row r="57" spans="1:52" ht="13.5" customHeight="1" x14ac:dyDescent="0.35">
      <c r="A57" s="192" t="s">
        <v>416</v>
      </c>
      <c r="B57" s="205" t="s">
        <v>417</v>
      </c>
      <c r="C57" s="194"/>
      <c r="D57" s="195"/>
      <c r="E57" s="195"/>
      <c r="F57" s="197">
        <v>0</v>
      </c>
      <c r="G57" s="197">
        <v>0</v>
      </c>
      <c r="H57" s="197">
        <v>0</v>
      </c>
      <c r="I57" s="197">
        <v>0</v>
      </c>
      <c r="J57" s="197">
        <v>0</v>
      </c>
      <c r="K57" s="197">
        <v>0</v>
      </c>
      <c r="L57" s="197">
        <v>0</v>
      </c>
      <c r="M57" s="197">
        <v>0</v>
      </c>
      <c r="N57" s="197">
        <v>0</v>
      </c>
      <c r="O57" s="197">
        <v>0</v>
      </c>
      <c r="P57" s="197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5444</v>
      </c>
      <c r="AC57" s="197">
        <v>2388</v>
      </c>
      <c r="AD57" s="197">
        <v>0</v>
      </c>
      <c r="AE57" s="197">
        <v>0</v>
      </c>
      <c r="AF57" s="197">
        <v>9096</v>
      </c>
      <c r="AG57" s="197">
        <v>0</v>
      </c>
      <c r="AH57" s="197">
        <v>0</v>
      </c>
      <c r="AI57" s="196">
        <v>0</v>
      </c>
      <c r="AJ57" s="196">
        <v>8688</v>
      </c>
      <c r="AK57" s="196">
        <v>0</v>
      </c>
      <c r="AL57" s="197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0</v>
      </c>
      <c r="AT57" s="196">
        <v>0</v>
      </c>
      <c r="AU57" s="196">
        <v>0</v>
      </c>
      <c r="AV57" s="196">
        <v>0</v>
      </c>
      <c r="AW57" s="196">
        <v>7832</v>
      </c>
      <c r="AX57" s="196">
        <v>9096</v>
      </c>
      <c r="AY57" s="196">
        <v>8688</v>
      </c>
      <c r="AZ57" s="196">
        <v>0</v>
      </c>
    </row>
    <row r="58" spans="1:52" ht="13.5" customHeight="1" x14ac:dyDescent="0.3">
      <c r="A58" s="198" t="s">
        <v>418</v>
      </c>
      <c r="B58" s="199" t="s">
        <v>419</v>
      </c>
      <c r="C58" s="200">
        <v>0</v>
      </c>
      <c r="D58" s="201">
        <v>0</v>
      </c>
      <c r="E58" s="202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-3024.9459999999999</v>
      </c>
      <c r="M58" s="203">
        <v>-371.70499999999993</v>
      </c>
      <c r="N58" s="203">
        <v>0</v>
      </c>
      <c r="O58" s="203">
        <v>-268</v>
      </c>
      <c r="P58" s="203">
        <v>-55</v>
      </c>
      <c r="Q58" s="203">
        <v>0</v>
      </c>
      <c r="R58" s="203">
        <v>-515</v>
      </c>
      <c r="S58" s="203">
        <v>-384</v>
      </c>
      <c r="T58" s="203">
        <v>-248</v>
      </c>
      <c r="U58" s="203">
        <v>0</v>
      </c>
      <c r="V58" s="203">
        <v>-74</v>
      </c>
      <c r="W58" s="203">
        <v>0</v>
      </c>
      <c r="X58" s="203">
        <v>168</v>
      </c>
      <c r="Y58" s="203">
        <v>1</v>
      </c>
      <c r="Z58" s="203">
        <v>-169</v>
      </c>
      <c r="AA58" s="203">
        <v>0</v>
      </c>
      <c r="AB58" s="203">
        <v>2552</v>
      </c>
      <c r="AC58" s="203">
        <v>-2552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2">
        <v>-8355</v>
      </c>
      <c r="AJ58" s="202">
        <v>0</v>
      </c>
      <c r="AK58" s="202">
        <v>0</v>
      </c>
      <c r="AL58" s="203">
        <v>0</v>
      </c>
      <c r="AM58" s="202">
        <v>-35937</v>
      </c>
      <c r="AN58" s="202">
        <v>0</v>
      </c>
      <c r="AO58" s="202">
        <v>-21880</v>
      </c>
      <c r="AP58" s="202">
        <v>-41803</v>
      </c>
      <c r="AQ58" s="202">
        <v>0</v>
      </c>
      <c r="AR58" s="202">
        <v>0</v>
      </c>
      <c r="AS58" s="202">
        <v>-3396.6509999999998</v>
      </c>
      <c r="AT58" s="202">
        <v>-838</v>
      </c>
      <c r="AU58" s="202">
        <v>-706</v>
      </c>
      <c r="AV58" s="202">
        <v>0</v>
      </c>
      <c r="AW58" s="202">
        <v>0</v>
      </c>
      <c r="AX58" s="202">
        <v>0</v>
      </c>
      <c r="AY58" s="202">
        <v>-8355</v>
      </c>
      <c r="AZ58" s="202">
        <v>-99620</v>
      </c>
    </row>
    <row r="59" spans="1:52" ht="13.5" customHeight="1" x14ac:dyDescent="0.35">
      <c r="A59" s="192" t="s">
        <v>420</v>
      </c>
      <c r="B59" s="205" t="s">
        <v>421</v>
      </c>
      <c r="C59" s="194">
        <v>0</v>
      </c>
      <c r="D59" s="195">
        <v>0</v>
      </c>
      <c r="E59" s="195">
        <v>0</v>
      </c>
      <c r="F59" s="197">
        <v>0</v>
      </c>
      <c r="G59" s="197">
        <v>0</v>
      </c>
      <c r="H59" s="197">
        <v>0</v>
      </c>
      <c r="I59" s="197">
        <v>0</v>
      </c>
      <c r="J59" s="197">
        <v>0</v>
      </c>
      <c r="K59" s="197">
        <v>0</v>
      </c>
      <c r="L59" s="197">
        <v>-1783.789</v>
      </c>
      <c r="M59" s="197">
        <v>0</v>
      </c>
      <c r="N59" s="197">
        <v>0</v>
      </c>
      <c r="O59" s="197">
        <v>0</v>
      </c>
      <c r="P59" s="197">
        <v>-2978</v>
      </c>
      <c r="Q59" s="197">
        <v>1</v>
      </c>
      <c r="R59" s="197">
        <v>398</v>
      </c>
      <c r="S59" s="197">
        <v>0</v>
      </c>
      <c r="T59" s="197">
        <v>-1134</v>
      </c>
      <c r="U59" s="197">
        <v>-1257</v>
      </c>
      <c r="V59" s="197">
        <v>1134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  <c r="AE59" s="197">
        <v>0</v>
      </c>
      <c r="AF59" s="197">
        <v>0</v>
      </c>
      <c r="AG59" s="197">
        <v>0</v>
      </c>
      <c r="AH59" s="197">
        <v>0</v>
      </c>
      <c r="AI59" s="196">
        <v>0</v>
      </c>
      <c r="AJ59" s="196">
        <v>0</v>
      </c>
      <c r="AK59" s="196">
        <v>0</v>
      </c>
      <c r="AL59" s="197">
        <v>0</v>
      </c>
      <c r="AM59" s="196">
        <v>0</v>
      </c>
      <c r="AN59" s="196">
        <v>-1385</v>
      </c>
      <c r="AO59" s="196">
        <v>0</v>
      </c>
      <c r="AP59" s="196">
        <f>-AN59</f>
        <v>1385</v>
      </c>
      <c r="AQ59" s="196">
        <v>0</v>
      </c>
      <c r="AR59" s="196">
        <v>0</v>
      </c>
      <c r="AS59" s="196">
        <v>-1783.789</v>
      </c>
      <c r="AT59" s="196">
        <v>-2579</v>
      </c>
      <c r="AU59" s="196">
        <v>-1257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</row>
    <row r="60" spans="1:52" ht="13.5" customHeight="1" x14ac:dyDescent="0.3">
      <c r="A60" s="198" t="s">
        <v>422</v>
      </c>
      <c r="B60" s="199" t="s">
        <v>423</v>
      </c>
      <c r="C60" s="200">
        <v>0</v>
      </c>
      <c r="D60" s="201">
        <v>0</v>
      </c>
      <c r="E60" s="202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-2977</v>
      </c>
      <c r="S60" s="203">
        <v>0</v>
      </c>
      <c r="T60" s="203">
        <v>0</v>
      </c>
      <c r="U60" s="203">
        <v>0</v>
      </c>
      <c r="V60" s="203">
        <v>-2032</v>
      </c>
      <c r="W60" s="203">
        <v>0</v>
      </c>
      <c r="X60" s="203">
        <v>-1058</v>
      </c>
      <c r="Y60" s="203">
        <v>0</v>
      </c>
      <c r="Z60" s="203">
        <v>0</v>
      </c>
      <c r="AA60" s="203">
        <v>0</v>
      </c>
      <c r="AB60" s="203">
        <v>-2085</v>
      </c>
      <c r="AC60" s="203">
        <v>-1</v>
      </c>
      <c r="AD60" s="203">
        <v>2086</v>
      </c>
      <c r="AE60" s="203">
        <v>0</v>
      </c>
      <c r="AF60" s="203">
        <v>0</v>
      </c>
      <c r="AG60" s="203">
        <v>0</v>
      </c>
      <c r="AH60" s="203">
        <v>0</v>
      </c>
      <c r="AI60" s="202">
        <v>0</v>
      </c>
      <c r="AJ60" s="202">
        <v>0</v>
      </c>
      <c r="AK60" s="202">
        <v>0</v>
      </c>
      <c r="AL60" s="203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-2977</v>
      </c>
      <c r="AU60" s="202">
        <v>-2032</v>
      </c>
      <c r="AV60" s="202">
        <v>-1058</v>
      </c>
      <c r="AW60" s="202">
        <v>0</v>
      </c>
      <c r="AX60" s="202">
        <v>0</v>
      </c>
      <c r="AY60" s="202">
        <v>0</v>
      </c>
      <c r="AZ60" s="202">
        <v>0</v>
      </c>
    </row>
    <row r="61" spans="1:52" ht="13.5" customHeight="1" x14ac:dyDescent="0.35">
      <c r="A61" s="192" t="s">
        <v>424</v>
      </c>
      <c r="B61" s="205" t="s">
        <v>425</v>
      </c>
      <c r="C61" s="194">
        <v>-660.52800000000002</v>
      </c>
      <c r="D61" s="195">
        <v>-631.07099999999991</v>
      </c>
      <c r="E61" s="195">
        <v>-603.78200000000015</v>
      </c>
      <c r="F61" s="197">
        <v>-483.31499999999983</v>
      </c>
      <c r="G61" s="197">
        <v>0</v>
      </c>
      <c r="H61" s="197">
        <v>0</v>
      </c>
      <c r="I61" s="197">
        <v>0</v>
      </c>
      <c r="J61" s="197">
        <v>0</v>
      </c>
      <c r="K61" s="197">
        <v>0</v>
      </c>
      <c r="L61" s="197">
        <v>0</v>
      </c>
      <c r="M61" s="197">
        <v>0</v>
      </c>
      <c r="N61" s="197">
        <v>0</v>
      </c>
      <c r="O61" s="197">
        <v>0</v>
      </c>
      <c r="P61" s="197">
        <v>0</v>
      </c>
      <c r="Q61" s="197">
        <v>-101</v>
      </c>
      <c r="R61" s="197">
        <v>0</v>
      </c>
      <c r="S61" s="197">
        <v>0</v>
      </c>
      <c r="T61" s="197">
        <v>-11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-2086</v>
      </c>
      <c r="AE61" s="197">
        <v>0</v>
      </c>
      <c r="AF61" s="197">
        <v>-648</v>
      </c>
      <c r="AG61" s="197">
        <v>0</v>
      </c>
      <c r="AH61" s="197">
        <v>0</v>
      </c>
      <c r="AI61" s="196">
        <v>0</v>
      </c>
      <c r="AJ61" s="196">
        <v>0</v>
      </c>
      <c r="AK61" s="196">
        <v>0</v>
      </c>
      <c r="AL61" s="197">
        <v>0</v>
      </c>
      <c r="AM61" s="196">
        <v>0</v>
      </c>
      <c r="AN61" s="196">
        <v>0</v>
      </c>
      <c r="AO61" s="196">
        <v>0</v>
      </c>
      <c r="AP61" s="196">
        <v>-1385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-1385</v>
      </c>
    </row>
    <row r="62" spans="1:52" ht="13.5" customHeight="1" x14ac:dyDescent="0.3">
      <c r="A62" s="198" t="s">
        <v>426</v>
      </c>
      <c r="B62" s="199" t="s">
        <v>427</v>
      </c>
      <c r="C62" s="200">
        <v>-1275.3330000000001</v>
      </c>
      <c r="D62" s="201">
        <v>-1857.1210000000001</v>
      </c>
      <c r="E62" s="202">
        <v>2.7280000000000655</v>
      </c>
      <c r="F62" s="203">
        <v>-206.79799999999977</v>
      </c>
      <c r="G62" s="203">
        <v>-4336.6379999999999</v>
      </c>
      <c r="H62" s="203">
        <v>-366.28700000000026</v>
      </c>
      <c r="I62" s="203">
        <v>-541.54</v>
      </c>
      <c r="J62" s="203">
        <v>1108.5540000000001</v>
      </c>
      <c r="K62" s="203">
        <v>-388.94400000000002</v>
      </c>
      <c r="L62" s="203">
        <v>-592.9079999999999</v>
      </c>
      <c r="M62" s="203">
        <v>-252.55800000000011</v>
      </c>
      <c r="N62" s="203">
        <v>-262.03199999999993</v>
      </c>
      <c r="O62" s="203">
        <v>-271</v>
      </c>
      <c r="P62" s="203">
        <v>-280</v>
      </c>
      <c r="Q62" s="203">
        <v>-288</v>
      </c>
      <c r="R62" s="203">
        <v>-296</v>
      </c>
      <c r="S62" s="203">
        <v>-124</v>
      </c>
      <c r="T62" s="203">
        <v>-356</v>
      </c>
      <c r="U62" s="203">
        <v>-299</v>
      </c>
      <c r="V62" s="203">
        <v>-541</v>
      </c>
      <c r="W62" s="203">
        <v>-2054</v>
      </c>
      <c r="X62" s="203">
        <v>-3091</v>
      </c>
      <c r="Y62" s="203">
        <v>-1761</v>
      </c>
      <c r="Z62" s="203">
        <v>-1981</v>
      </c>
      <c r="AA62" s="203">
        <v>-4619</v>
      </c>
      <c r="AB62" s="203">
        <v>-965</v>
      </c>
      <c r="AC62" s="203">
        <v>-934</v>
      </c>
      <c r="AD62" s="203">
        <v>-970</v>
      </c>
      <c r="AE62" s="203">
        <v>-801</v>
      </c>
      <c r="AF62" s="203">
        <v>-1256</v>
      </c>
      <c r="AG62" s="203">
        <v>-5741</v>
      </c>
      <c r="AH62" s="203">
        <v>2417</v>
      </c>
      <c r="AI62" s="202">
        <v>-3396</v>
      </c>
      <c r="AJ62" s="202">
        <v>-15004</v>
      </c>
      <c r="AK62" s="202">
        <v>-5447</v>
      </c>
      <c r="AL62" s="203">
        <v>6374</v>
      </c>
      <c r="AM62" s="202">
        <v>-2538</v>
      </c>
      <c r="AN62" s="202">
        <v>-2599</v>
      </c>
      <c r="AO62" s="202">
        <v>-3192</v>
      </c>
      <c r="AP62" s="202">
        <v>-5408</v>
      </c>
      <c r="AQ62" s="202">
        <v>-3336.5239999999999</v>
      </c>
      <c r="AR62" s="202">
        <v>-4135.9110000000001</v>
      </c>
      <c r="AS62" s="202">
        <v>-1496.4419999999998</v>
      </c>
      <c r="AT62" s="202">
        <v>-1135</v>
      </c>
      <c r="AU62" s="202">
        <v>-1320</v>
      </c>
      <c r="AV62" s="202">
        <v>-8887</v>
      </c>
      <c r="AW62" s="202">
        <v>-7488</v>
      </c>
      <c r="AX62" s="202">
        <v>-5381</v>
      </c>
      <c r="AY62" s="202">
        <v>-17473</v>
      </c>
      <c r="AZ62" s="202">
        <v>-13737</v>
      </c>
    </row>
    <row r="63" spans="1:52" ht="13.5" customHeight="1" x14ac:dyDescent="0.3">
      <c r="A63" s="192" t="s">
        <v>428</v>
      </c>
      <c r="B63" s="193" t="s">
        <v>429</v>
      </c>
      <c r="C63" s="194"/>
      <c r="D63" s="195"/>
      <c r="E63" s="196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>
        <v>-2084</v>
      </c>
      <c r="AI63" s="196">
        <v>0</v>
      </c>
      <c r="AJ63" s="196">
        <v>0</v>
      </c>
      <c r="AK63" s="196">
        <v>0</v>
      </c>
      <c r="AL63" s="197">
        <v>-7267</v>
      </c>
      <c r="AM63" s="196">
        <v>-2486</v>
      </c>
      <c r="AN63" s="196">
        <v>-4387</v>
      </c>
      <c r="AO63" s="196">
        <v>-1650</v>
      </c>
      <c r="AP63" s="196">
        <v>-4281</v>
      </c>
      <c r="AQ63" s="196"/>
      <c r="AR63" s="196"/>
      <c r="AS63" s="196"/>
      <c r="AT63" s="196"/>
      <c r="AU63" s="196"/>
      <c r="AV63" s="196"/>
      <c r="AW63" s="196"/>
      <c r="AX63" s="196">
        <v>-2084</v>
      </c>
      <c r="AY63" s="196">
        <v>-7267</v>
      </c>
      <c r="AZ63" s="196">
        <v>-12804</v>
      </c>
    </row>
    <row r="64" spans="1:52" ht="13.5" customHeight="1" x14ac:dyDescent="0.35">
      <c r="A64" s="198" t="s">
        <v>430</v>
      </c>
      <c r="B64" s="212" t="s">
        <v>431</v>
      </c>
      <c r="C64" s="200">
        <v>300</v>
      </c>
      <c r="D64" s="201">
        <v>-300</v>
      </c>
      <c r="E64" s="201">
        <v>0</v>
      </c>
      <c r="F64" s="203">
        <v>7903.8969999999999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4000</v>
      </c>
      <c r="P64" s="203">
        <v>0</v>
      </c>
      <c r="Q64" s="203">
        <v>7000</v>
      </c>
      <c r="R64" s="203">
        <v>0</v>
      </c>
      <c r="S64" s="203">
        <v>0</v>
      </c>
      <c r="T64" s="203">
        <v>0</v>
      </c>
      <c r="U64" s="203">
        <v>3870</v>
      </c>
      <c r="V64" s="203">
        <v>2808</v>
      </c>
      <c r="W64" s="203">
        <v>0</v>
      </c>
      <c r="X64" s="203">
        <v>4500</v>
      </c>
      <c r="Y64" s="203">
        <v>0</v>
      </c>
      <c r="Z64" s="203">
        <v>7029</v>
      </c>
      <c r="AA64" s="203">
        <v>0</v>
      </c>
      <c r="AB64" s="203">
        <v>0</v>
      </c>
      <c r="AC64" s="203">
        <v>0</v>
      </c>
      <c r="AD64" s="203">
        <v>241</v>
      </c>
      <c r="AE64" s="203">
        <v>33506</v>
      </c>
      <c r="AF64" s="203">
        <v>16494</v>
      </c>
      <c r="AG64" s="203">
        <v>0</v>
      </c>
      <c r="AH64" s="203">
        <v>0</v>
      </c>
      <c r="AI64" s="202">
        <v>0</v>
      </c>
      <c r="AJ64" s="202">
        <v>0</v>
      </c>
      <c r="AK64" s="202">
        <v>0</v>
      </c>
      <c r="AL64" s="203">
        <v>0</v>
      </c>
      <c r="AM64" s="202">
        <v>0</v>
      </c>
      <c r="AN64" s="202">
        <v>0</v>
      </c>
      <c r="AO64" s="202">
        <v>144471</v>
      </c>
      <c r="AP64" s="202">
        <v>0</v>
      </c>
      <c r="AQ64" s="202">
        <v>7903.8969999999999</v>
      </c>
      <c r="AR64" s="202">
        <v>0</v>
      </c>
      <c r="AS64" s="202">
        <v>0</v>
      </c>
      <c r="AT64" s="202">
        <v>11000</v>
      </c>
      <c r="AU64" s="202">
        <v>6678</v>
      </c>
      <c r="AV64" s="202">
        <v>11529</v>
      </c>
      <c r="AW64" s="202">
        <v>241</v>
      </c>
      <c r="AX64" s="202">
        <v>50000</v>
      </c>
      <c r="AY64" s="202">
        <v>0</v>
      </c>
      <c r="AZ64" s="202">
        <v>144472</v>
      </c>
    </row>
    <row r="65" spans="1:52" ht="13.5" customHeight="1" x14ac:dyDescent="0.3">
      <c r="A65" s="192" t="s">
        <v>432</v>
      </c>
      <c r="B65" s="193" t="s">
        <v>433</v>
      </c>
      <c r="C65" s="194">
        <v>0</v>
      </c>
      <c r="D65" s="195">
        <v>0</v>
      </c>
      <c r="E65" s="196">
        <v>0</v>
      </c>
      <c r="F65" s="197">
        <v>0</v>
      </c>
      <c r="G65" s="197">
        <v>-543.67200000000003</v>
      </c>
      <c r="H65" s="197">
        <v>-271.71499999999992</v>
      </c>
      <c r="I65" s="197">
        <v>-169.14200000000005</v>
      </c>
      <c r="J65" s="197">
        <v>-89.855999999999995</v>
      </c>
      <c r="K65" s="197">
        <v>0</v>
      </c>
      <c r="L65" s="197">
        <v>0</v>
      </c>
      <c r="M65" s="197">
        <v>0</v>
      </c>
      <c r="N65" s="197">
        <v>0</v>
      </c>
      <c r="O65" s="197">
        <v>221</v>
      </c>
      <c r="P65" s="197">
        <v>-322</v>
      </c>
      <c r="Q65" s="197">
        <v>101</v>
      </c>
      <c r="R65" s="197">
        <v>72</v>
      </c>
      <c r="S65" s="197">
        <v>-113</v>
      </c>
      <c r="T65" s="197">
        <v>0</v>
      </c>
      <c r="U65" s="197">
        <v>0</v>
      </c>
      <c r="V65" s="197">
        <v>113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  <c r="AE65" s="197">
        <v>0</v>
      </c>
      <c r="AF65" s="197">
        <v>0</v>
      </c>
      <c r="AG65" s="197">
        <v>0</v>
      </c>
      <c r="AH65" s="197">
        <v>0</v>
      </c>
      <c r="AI65" s="196">
        <v>0</v>
      </c>
      <c r="AJ65" s="196">
        <v>0</v>
      </c>
      <c r="AK65" s="196">
        <v>0</v>
      </c>
      <c r="AL65" s="197">
        <v>0</v>
      </c>
      <c r="AM65" s="196">
        <v>0</v>
      </c>
      <c r="AN65" s="196">
        <v>0</v>
      </c>
      <c r="AO65" s="196">
        <v>0</v>
      </c>
      <c r="AP65" s="196">
        <v>0</v>
      </c>
      <c r="AQ65" s="196">
        <v>0</v>
      </c>
      <c r="AR65" s="196">
        <v>0</v>
      </c>
      <c r="AS65" s="196">
        <v>0</v>
      </c>
      <c r="AT65" s="196">
        <v>0</v>
      </c>
      <c r="AU65" s="196">
        <v>0</v>
      </c>
      <c r="AV65" s="196">
        <v>0</v>
      </c>
      <c r="AW65" s="196">
        <v>0</v>
      </c>
      <c r="AX65" s="196">
        <v>0</v>
      </c>
      <c r="AY65" s="196">
        <v>0</v>
      </c>
      <c r="AZ65" s="196">
        <v>0</v>
      </c>
    </row>
    <row r="66" spans="1:52" ht="13.5" customHeight="1" x14ac:dyDescent="0.35">
      <c r="A66" s="198" t="s">
        <v>434</v>
      </c>
      <c r="B66" s="212" t="s">
        <v>435</v>
      </c>
      <c r="C66" s="200">
        <v>0</v>
      </c>
      <c r="D66" s="201">
        <v>0</v>
      </c>
      <c r="E66" s="201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1500</v>
      </c>
      <c r="P66" s="203">
        <v>0</v>
      </c>
      <c r="Q66" s="203">
        <v>0</v>
      </c>
      <c r="R66" s="203">
        <v>-1500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2">
        <v>0</v>
      </c>
      <c r="AJ66" s="202">
        <v>0</v>
      </c>
      <c r="AK66" s="202">
        <v>0</v>
      </c>
      <c r="AL66" s="203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</row>
    <row r="67" spans="1:52" ht="13.5" customHeight="1" x14ac:dyDescent="0.3">
      <c r="A67" s="192" t="s">
        <v>436</v>
      </c>
      <c r="B67" s="193" t="s">
        <v>437</v>
      </c>
      <c r="C67" s="194">
        <v>0</v>
      </c>
      <c r="D67" s="195">
        <v>0</v>
      </c>
      <c r="E67" s="196">
        <v>0</v>
      </c>
      <c r="F67" s="197">
        <v>0</v>
      </c>
      <c r="G67" s="197">
        <v>0</v>
      </c>
      <c r="H67" s="197">
        <v>5063.2920000000004</v>
      </c>
      <c r="I67" s="197">
        <v>-3638.2920000000004</v>
      </c>
      <c r="J67" s="197">
        <v>2690.3220000000001</v>
      </c>
      <c r="K67" s="197">
        <v>0</v>
      </c>
      <c r="L67" s="197">
        <v>-947.08600000000001</v>
      </c>
      <c r="M67" s="197">
        <v>-460.25399999999991</v>
      </c>
      <c r="N67" s="197">
        <v>-401.13200000000006</v>
      </c>
      <c r="O67" s="197">
        <v>-584</v>
      </c>
      <c r="P67" s="197">
        <v>221</v>
      </c>
      <c r="Q67" s="197">
        <v>-501</v>
      </c>
      <c r="R67" s="197">
        <v>864</v>
      </c>
      <c r="S67" s="197">
        <v>0</v>
      </c>
      <c r="T67" s="197">
        <v>-2447</v>
      </c>
      <c r="U67" s="197">
        <v>-522</v>
      </c>
      <c r="V67" s="197">
        <v>2969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  <c r="AE67" s="197">
        <v>0</v>
      </c>
      <c r="AF67" s="197">
        <v>0</v>
      </c>
      <c r="AG67" s="197">
        <v>0</v>
      </c>
      <c r="AH67" s="197">
        <v>0</v>
      </c>
      <c r="AI67" s="196">
        <v>0</v>
      </c>
      <c r="AJ67" s="196">
        <v>0</v>
      </c>
      <c r="AK67" s="196">
        <v>0</v>
      </c>
      <c r="AL67" s="197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</row>
    <row r="68" spans="1:52" ht="13.5" customHeight="1" x14ac:dyDescent="0.35">
      <c r="A68" s="198" t="s">
        <v>438</v>
      </c>
      <c r="B68" s="212" t="s">
        <v>439</v>
      </c>
      <c r="C68" s="200">
        <v>0</v>
      </c>
      <c r="D68" s="201">
        <v>0</v>
      </c>
      <c r="E68" s="201">
        <v>0</v>
      </c>
      <c r="F68" s="203">
        <v>0</v>
      </c>
      <c r="G68" s="203">
        <v>39655.163</v>
      </c>
      <c r="H68" s="203">
        <v>0</v>
      </c>
      <c r="I68" s="203">
        <v>410.08000000000175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340542</v>
      </c>
      <c r="AH68" s="203">
        <v>321</v>
      </c>
      <c r="AI68" s="202">
        <v>0</v>
      </c>
      <c r="AJ68" s="202">
        <v>0</v>
      </c>
      <c r="AK68" s="202">
        <v>0</v>
      </c>
      <c r="AL68" s="203">
        <v>0</v>
      </c>
      <c r="AM68" s="202">
        <v>0</v>
      </c>
      <c r="AN68" s="202">
        <v>0</v>
      </c>
      <c r="AO68" s="202">
        <v>400042</v>
      </c>
      <c r="AP68" s="202">
        <v>0</v>
      </c>
      <c r="AQ68" s="202">
        <v>0</v>
      </c>
      <c r="AR68" s="202">
        <v>40065.243000000002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340863</v>
      </c>
      <c r="AY68" s="202">
        <v>0</v>
      </c>
      <c r="AZ68" s="202">
        <v>400042</v>
      </c>
    </row>
    <row r="69" spans="1:52" ht="13.5" customHeight="1" x14ac:dyDescent="0.3">
      <c r="A69" s="192" t="s">
        <v>440</v>
      </c>
      <c r="B69" s="193" t="s">
        <v>441</v>
      </c>
      <c r="C69" s="194">
        <v>0</v>
      </c>
      <c r="D69" s="195">
        <v>0</v>
      </c>
      <c r="E69" s="196">
        <v>0</v>
      </c>
      <c r="F69" s="197">
        <v>0</v>
      </c>
      <c r="G69" s="197">
        <v>-769.41099999999994</v>
      </c>
      <c r="H69" s="197">
        <v>10.631999999999948</v>
      </c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  <c r="AE69" s="197">
        <v>0</v>
      </c>
      <c r="AF69" s="197">
        <v>0</v>
      </c>
      <c r="AG69" s="197">
        <v>0</v>
      </c>
      <c r="AH69" s="197">
        <v>0</v>
      </c>
      <c r="AI69" s="196">
        <v>0</v>
      </c>
      <c r="AJ69" s="196">
        <v>0</v>
      </c>
      <c r="AK69" s="196">
        <v>0</v>
      </c>
      <c r="AL69" s="197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</row>
    <row r="70" spans="1:52" ht="13.5" customHeight="1" x14ac:dyDescent="0.35">
      <c r="A70" s="198" t="s">
        <v>442</v>
      </c>
      <c r="B70" s="212" t="s">
        <v>443</v>
      </c>
      <c r="C70" s="200">
        <v>0</v>
      </c>
      <c r="D70" s="201">
        <v>0</v>
      </c>
      <c r="E70" s="201">
        <v>0</v>
      </c>
      <c r="F70" s="203">
        <v>0</v>
      </c>
      <c r="G70" s="203">
        <v>-1952.5329999999999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2">
        <v>0</v>
      </c>
      <c r="AJ70" s="202">
        <v>-142</v>
      </c>
      <c r="AK70" s="202">
        <v>16</v>
      </c>
      <c r="AL70" s="203">
        <v>0</v>
      </c>
      <c r="AM70" s="202">
        <v>0</v>
      </c>
      <c r="AN70" s="202">
        <v>0</v>
      </c>
      <c r="AO70" s="202">
        <v>-25421</v>
      </c>
      <c r="AP70" s="202">
        <v>-1618</v>
      </c>
      <c r="AQ70" s="202">
        <v>0</v>
      </c>
      <c r="AR70" s="202">
        <v>-1952.5329999999999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-126</v>
      </c>
      <c r="AZ70" s="202">
        <v>-27039</v>
      </c>
    </row>
    <row r="71" spans="1:52" ht="13.5" customHeight="1" x14ac:dyDescent="0.3">
      <c r="A71" s="192" t="s">
        <v>444</v>
      </c>
      <c r="B71" s="193" t="s">
        <v>445</v>
      </c>
      <c r="C71" s="194">
        <v>0</v>
      </c>
      <c r="D71" s="195">
        <v>0</v>
      </c>
      <c r="E71" s="196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197">
        <v>0</v>
      </c>
      <c r="M71" s="197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  <c r="AE71" s="197">
        <v>0</v>
      </c>
      <c r="AF71" s="197">
        <v>0</v>
      </c>
      <c r="AG71" s="197">
        <v>0</v>
      </c>
      <c r="AH71" s="197">
        <v>0</v>
      </c>
      <c r="AI71" s="196">
        <v>0</v>
      </c>
      <c r="AJ71" s="196">
        <v>0</v>
      </c>
      <c r="AK71" s="196">
        <v>0</v>
      </c>
      <c r="AL71" s="197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</row>
    <row r="72" spans="1:52" ht="13.5" customHeight="1" x14ac:dyDescent="0.35">
      <c r="A72" s="181" t="s">
        <v>446</v>
      </c>
      <c r="B72" s="182" t="s">
        <v>447</v>
      </c>
      <c r="C72" s="183">
        <f>SUM(C56:C71)</f>
        <v>-1635.8610000000001</v>
      </c>
      <c r="D72" s="184">
        <f>SUM(D56:D71)</f>
        <v>-2788.192</v>
      </c>
      <c r="E72" s="185">
        <f>SUM(E56:E71)</f>
        <v>-601.05400000000009</v>
      </c>
      <c r="F72" s="187">
        <v>7213.7840000000006</v>
      </c>
      <c r="G72" s="187">
        <v>32052.909000000003</v>
      </c>
      <c r="H72" s="187">
        <v>4435.9219999999996</v>
      </c>
      <c r="I72" s="187">
        <v>-3938.8939999999984</v>
      </c>
      <c r="J72" s="187">
        <v>3709.0200000000004</v>
      </c>
      <c r="K72" s="187">
        <v>-388.94400000000002</v>
      </c>
      <c r="L72" s="187">
        <v>-6348.7290000000003</v>
      </c>
      <c r="M72" s="187">
        <v>-1084.5169999999998</v>
      </c>
      <c r="N72" s="187">
        <v>-663.16399999999999</v>
      </c>
      <c r="O72" s="187">
        <v>4598</v>
      </c>
      <c r="P72" s="187">
        <v>-3414</v>
      </c>
      <c r="Q72" s="187">
        <v>6212</v>
      </c>
      <c r="R72" s="187">
        <v>-3954</v>
      </c>
      <c r="S72" s="187">
        <v>-621</v>
      </c>
      <c r="T72" s="187">
        <v>-4196</v>
      </c>
      <c r="U72" s="187">
        <v>1792</v>
      </c>
      <c r="V72" s="187">
        <v>4377</v>
      </c>
      <c r="W72" s="187">
        <v>-2054</v>
      </c>
      <c r="X72" s="187">
        <v>519</v>
      </c>
      <c r="Y72" s="187">
        <v>-1760</v>
      </c>
      <c r="Z72" s="187">
        <v>5048</v>
      </c>
      <c r="AA72" s="187">
        <v>-4619</v>
      </c>
      <c r="AB72" s="187">
        <v>4946</v>
      </c>
      <c r="AC72" s="187">
        <v>-1099</v>
      </c>
      <c r="AD72" s="187">
        <v>-729</v>
      </c>
      <c r="AE72" s="187">
        <v>32705</v>
      </c>
      <c r="AF72" s="187">
        <v>23686</v>
      </c>
      <c r="AG72" s="187">
        <v>334801</v>
      </c>
      <c r="AH72" s="187">
        <v>654</v>
      </c>
      <c r="AI72" s="186">
        <v>-11751</v>
      </c>
      <c r="AJ72" s="186">
        <v>-6458</v>
      </c>
      <c r="AK72" s="186">
        <v>-5431</v>
      </c>
      <c r="AL72" s="187">
        <f>SUM(AL56:AL71)</f>
        <v>-893</v>
      </c>
      <c r="AM72" s="186">
        <f>SUM(AM56:AM71)</f>
        <v>-40961</v>
      </c>
      <c r="AN72" s="186">
        <f>SUM(AN56:AN71)</f>
        <v>-8371</v>
      </c>
      <c r="AO72" s="186">
        <f>SUM(AO56:AO71)</f>
        <v>492370</v>
      </c>
      <c r="AP72" s="186">
        <v>-53109</v>
      </c>
      <c r="AQ72" s="186">
        <v>2188.6770000000006</v>
      </c>
      <c r="AR72" s="186">
        <v>36258.957000000009</v>
      </c>
      <c r="AS72" s="186">
        <v>-8485.3540000000012</v>
      </c>
      <c r="AT72" s="186">
        <v>3442</v>
      </c>
      <c r="AU72" s="186">
        <v>1352</v>
      </c>
      <c r="AV72" s="186">
        <v>1753</v>
      </c>
      <c r="AW72" s="186">
        <v>-1724</v>
      </c>
      <c r="AX72" s="186">
        <v>391846</v>
      </c>
      <c r="AY72" s="186">
        <v>-24533</v>
      </c>
      <c r="AZ72" s="186">
        <v>389929</v>
      </c>
    </row>
    <row r="73" spans="1:52" ht="13.5" customHeight="1" x14ac:dyDescent="0.3">
      <c r="A73" s="214"/>
      <c r="B73" s="215"/>
      <c r="C73" s="216"/>
      <c r="D73" s="216"/>
      <c r="E73" s="216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7"/>
      <c r="AJ73" s="217"/>
      <c r="AK73" s="217"/>
      <c r="AL73" s="218"/>
      <c r="AM73" s="217"/>
      <c r="AN73" s="217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</row>
    <row r="74" spans="1:52" ht="13.5" customHeight="1" x14ac:dyDescent="0.35">
      <c r="A74" s="181" t="s">
        <v>448</v>
      </c>
      <c r="B74" s="182" t="s">
        <v>449</v>
      </c>
      <c r="C74" s="183">
        <f>C72+C55+C36</f>
        <v>-941.99200000000019</v>
      </c>
      <c r="D74" s="184">
        <f>D72+D55+D36</f>
        <v>2025.5670000000002</v>
      </c>
      <c r="E74" s="185">
        <f>E72+E55+E36</f>
        <v>2894.7810000000004</v>
      </c>
      <c r="F74" s="187">
        <v>8389.8310000000019</v>
      </c>
      <c r="G74" s="187">
        <v>32402.843000000001</v>
      </c>
      <c r="H74" s="187">
        <v>-9110.3810000000012</v>
      </c>
      <c r="I74" s="187">
        <v>1439.6050000000018</v>
      </c>
      <c r="J74" s="187">
        <v>3261.5099999999993</v>
      </c>
      <c r="K74" s="187">
        <v>-2522.1179999999999</v>
      </c>
      <c r="L74" s="187">
        <v>-1216.2910000000002</v>
      </c>
      <c r="M74" s="187">
        <v>2455.9780000000019</v>
      </c>
      <c r="N74" s="187">
        <v>3241.5599999999977</v>
      </c>
      <c r="O74" s="187">
        <v>2335</v>
      </c>
      <c r="P74" s="187">
        <v>-7199</v>
      </c>
      <c r="Q74" s="187">
        <v>10857</v>
      </c>
      <c r="R74" s="187">
        <v>-2226</v>
      </c>
      <c r="S74" s="187">
        <v>2364</v>
      </c>
      <c r="T74" s="187">
        <v>2660</v>
      </c>
      <c r="U74" s="187">
        <v>6675</v>
      </c>
      <c r="V74" s="187">
        <v>-33166</v>
      </c>
      <c r="W74" s="187">
        <v>-2743</v>
      </c>
      <c r="X74" s="187">
        <v>-2720</v>
      </c>
      <c r="Y74" s="187">
        <v>-363</v>
      </c>
      <c r="Z74" s="187">
        <v>9422</v>
      </c>
      <c r="AA74" s="187">
        <v>-7131</v>
      </c>
      <c r="AB74" s="187">
        <v>1846</v>
      </c>
      <c r="AC74" s="187">
        <v>678</v>
      </c>
      <c r="AD74" s="187">
        <v>643</v>
      </c>
      <c r="AE74" s="187">
        <v>-1438</v>
      </c>
      <c r="AF74" s="187">
        <v>690</v>
      </c>
      <c r="AG74" s="187">
        <v>342572</v>
      </c>
      <c r="AH74" s="187">
        <v>-2876</v>
      </c>
      <c r="AI74" s="213">
        <v>-24068</v>
      </c>
      <c r="AJ74" s="186">
        <v>-4624</v>
      </c>
      <c r="AK74" s="186">
        <f>AK36+AK55+AK72</f>
        <v>3435</v>
      </c>
      <c r="AL74" s="187">
        <f>AL36+AL55+AL72</f>
        <v>-18665</v>
      </c>
      <c r="AM74" s="186">
        <f>AM36+AM55+AM72</f>
        <v>-87036.403890000016</v>
      </c>
      <c r="AN74" s="186">
        <f>AN36+AN55+AN72</f>
        <v>-79088.411970000219</v>
      </c>
      <c r="AO74" s="186">
        <f>AO36+AO55+AO72</f>
        <v>464694</v>
      </c>
      <c r="AP74" s="186">
        <f t="shared" ref="AP74" si="0">AZ74-SUM(AM74:AO74)</f>
        <v>-595440.18413999979</v>
      </c>
      <c r="AQ74" s="186">
        <v>12368.187000000002</v>
      </c>
      <c r="AR74" s="186">
        <v>27993.577000000001</v>
      </c>
      <c r="AS74" s="186">
        <v>1959.1289999999995</v>
      </c>
      <c r="AT74" s="186">
        <v>3767</v>
      </c>
      <c r="AU74" s="186">
        <v>-21467</v>
      </c>
      <c r="AV74" s="186">
        <v>3596</v>
      </c>
      <c r="AW74" s="186">
        <v>-3964</v>
      </c>
      <c r="AX74" s="186">
        <v>338948</v>
      </c>
      <c r="AY74" s="186">
        <f>SUM(AI74:AL74)</f>
        <v>-43922</v>
      </c>
      <c r="AZ74" s="186">
        <f>[1]DFC!$F$68</f>
        <v>-296871</v>
      </c>
    </row>
    <row r="75" spans="1:52" ht="13.5" customHeight="1" x14ac:dyDescent="0.35">
      <c r="A75" s="214"/>
      <c r="B75" s="219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1"/>
      <c r="AG75" s="221"/>
      <c r="AH75" s="221"/>
      <c r="AI75" s="222"/>
      <c r="AJ75" s="222"/>
      <c r="AK75" s="222"/>
      <c r="AL75" s="222"/>
      <c r="AM75" s="222"/>
      <c r="AN75" s="222"/>
      <c r="AO75" s="222"/>
      <c r="AP75" s="222"/>
      <c r="AQ75" s="221"/>
      <c r="AR75" s="221"/>
      <c r="AS75" s="221"/>
      <c r="AT75" s="221"/>
      <c r="AU75" s="221"/>
      <c r="AV75" s="221"/>
      <c r="AW75" s="221"/>
      <c r="AX75" s="221"/>
      <c r="AY75" s="83"/>
      <c r="AZ75" s="230"/>
    </row>
    <row r="76" spans="1:52" ht="13.5" customHeight="1" x14ac:dyDescent="0.35">
      <c r="A76" s="223"/>
      <c r="B76" s="224"/>
      <c r="C76" s="225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222"/>
      <c r="AJ76" s="222"/>
      <c r="AK76" s="222"/>
      <c r="AL76" s="222"/>
      <c r="AM76" s="222"/>
      <c r="AN76" s="222"/>
      <c r="AO76" s="222"/>
      <c r="AP76" s="222"/>
      <c r="AQ76" s="83"/>
      <c r="AR76" s="83"/>
      <c r="AS76" s="83"/>
      <c r="AT76" s="83"/>
      <c r="AU76" s="83"/>
      <c r="AV76" s="83"/>
      <c r="AW76" s="83"/>
      <c r="AX76" s="83"/>
      <c r="AY76" s="83"/>
      <c r="AZ76" s="83"/>
    </row>
    <row r="77" spans="1:52" ht="13.5" customHeight="1" x14ac:dyDescent="0.35">
      <c r="A77" s="223"/>
      <c r="B77" s="224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222"/>
      <c r="AJ77" s="222"/>
      <c r="AK77" s="222"/>
      <c r="AL77" s="222"/>
      <c r="AM77" s="222"/>
      <c r="AN77" s="222"/>
      <c r="AO77" s="222"/>
      <c r="AP77" s="222"/>
      <c r="AQ77" s="83"/>
      <c r="AR77" s="83"/>
      <c r="AS77" s="83"/>
      <c r="AT77" s="83"/>
      <c r="AU77" s="83"/>
      <c r="AV77" s="83"/>
      <c r="AW77" s="83"/>
      <c r="AX77" s="83"/>
      <c r="AY77" s="83"/>
      <c r="AZ77" s="83"/>
    </row>
    <row r="78" spans="1:52" ht="13.5" customHeight="1" x14ac:dyDescent="0.35">
      <c r="A78" s="223"/>
      <c r="B78" s="224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222"/>
      <c r="AJ78" s="222"/>
      <c r="AK78" s="222"/>
      <c r="AL78" s="222"/>
      <c r="AM78" s="222"/>
      <c r="AN78" s="222"/>
      <c r="AO78" s="222"/>
      <c r="AP78" s="222"/>
      <c r="AQ78" s="83"/>
      <c r="AR78" s="83"/>
      <c r="AS78" s="83"/>
      <c r="AT78" s="83"/>
      <c r="AU78" s="83"/>
      <c r="AV78" s="83"/>
      <c r="AW78" s="83"/>
      <c r="AX78" s="83"/>
      <c r="AY78" s="83"/>
      <c r="AZ78" s="83"/>
    </row>
    <row r="79" spans="1:52" ht="13.5" customHeight="1" x14ac:dyDescent="0.35">
      <c r="A79" s="223"/>
      <c r="B79" s="224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222"/>
      <c r="AJ79" s="222"/>
      <c r="AK79" s="222"/>
      <c r="AL79" s="222"/>
      <c r="AM79" s="222"/>
      <c r="AN79" s="222"/>
      <c r="AO79" s="222"/>
      <c r="AP79" s="222"/>
      <c r="AQ79" s="83"/>
      <c r="AR79" s="83"/>
      <c r="AS79" s="83"/>
      <c r="AT79" s="83"/>
      <c r="AU79" s="83"/>
      <c r="AV79" s="83"/>
      <c r="AW79" s="83"/>
      <c r="AX79" s="83"/>
      <c r="AY79" s="83"/>
      <c r="AZ79" s="83"/>
    </row>
    <row r="80" spans="1:52" ht="13.5" customHeight="1" x14ac:dyDescent="0.35">
      <c r="A80" s="223"/>
      <c r="B80" s="224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222"/>
      <c r="AJ80" s="222"/>
      <c r="AK80" s="222"/>
      <c r="AL80" s="222"/>
      <c r="AM80" s="222"/>
      <c r="AN80" s="222"/>
      <c r="AO80" s="222"/>
      <c r="AP80" s="222"/>
      <c r="AQ80" s="83"/>
      <c r="AR80" s="83"/>
      <c r="AS80" s="83"/>
      <c r="AT80" s="83"/>
      <c r="AU80" s="83"/>
      <c r="AV80" s="83"/>
      <c r="AW80" s="83"/>
      <c r="AX80" s="83"/>
      <c r="AY80" s="83"/>
      <c r="AZ80" s="83"/>
    </row>
    <row r="81" spans="1:52" ht="13.5" customHeight="1" x14ac:dyDescent="0.35">
      <c r="A81" s="223"/>
      <c r="B81" s="224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222"/>
      <c r="AJ81" s="222"/>
      <c r="AK81" s="222"/>
      <c r="AL81" s="222"/>
      <c r="AM81" s="222"/>
      <c r="AN81" s="222"/>
      <c r="AO81" s="222"/>
      <c r="AP81" s="222"/>
      <c r="AQ81" s="83"/>
      <c r="AR81" s="83"/>
      <c r="AS81" s="83"/>
      <c r="AT81" s="83"/>
      <c r="AU81" s="83"/>
      <c r="AV81" s="83"/>
      <c r="AW81" s="83"/>
      <c r="AX81" s="83"/>
      <c r="AY81" s="83"/>
      <c r="AZ81" s="83"/>
    </row>
    <row r="82" spans="1:52" ht="13.5" customHeight="1" x14ac:dyDescent="0.35">
      <c r="A82" s="223"/>
      <c r="B82" s="224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222"/>
      <c r="AJ82" s="222"/>
      <c r="AK82" s="222"/>
      <c r="AL82" s="222"/>
      <c r="AM82" s="222"/>
      <c r="AN82" s="222"/>
      <c r="AO82" s="222"/>
      <c r="AP82" s="222"/>
      <c r="AQ82" s="83"/>
      <c r="AR82" s="83"/>
      <c r="AS82" s="83"/>
      <c r="AT82" s="83"/>
      <c r="AU82" s="83"/>
      <c r="AV82" s="83"/>
      <c r="AW82" s="83"/>
      <c r="AX82" s="83"/>
      <c r="AY82" s="83"/>
      <c r="AZ82" s="83"/>
    </row>
    <row r="83" spans="1:52" ht="13.5" customHeight="1" x14ac:dyDescent="0.35">
      <c r="A83" s="223"/>
      <c r="B83" s="224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222"/>
      <c r="AJ83" s="222"/>
      <c r="AK83" s="222"/>
      <c r="AL83" s="222"/>
      <c r="AM83" s="222"/>
      <c r="AN83" s="222"/>
      <c r="AO83" s="222"/>
      <c r="AP83" s="222"/>
      <c r="AQ83" s="83"/>
      <c r="AR83" s="83"/>
      <c r="AS83" s="83"/>
      <c r="AT83" s="83"/>
      <c r="AU83" s="83"/>
      <c r="AV83" s="83"/>
      <c r="AW83" s="83"/>
      <c r="AX83" s="83"/>
      <c r="AY83" s="83"/>
      <c r="AZ83" s="83"/>
    </row>
    <row r="84" spans="1:52" ht="13.5" customHeight="1" x14ac:dyDescent="0.35">
      <c r="A84" s="223"/>
      <c r="B84" s="224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222"/>
      <c r="AJ84" s="222"/>
      <c r="AK84" s="222"/>
      <c r="AL84" s="222"/>
      <c r="AM84" s="222"/>
      <c r="AN84" s="222"/>
      <c r="AO84" s="222"/>
      <c r="AP84" s="222"/>
      <c r="AQ84" s="83"/>
      <c r="AR84" s="83"/>
      <c r="AS84" s="83"/>
      <c r="AT84" s="83"/>
      <c r="AU84" s="83"/>
      <c r="AV84" s="83"/>
      <c r="AW84" s="83"/>
      <c r="AX84" s="83"/>
      <c r="AY84" s="83"/>
      <c r="AZ84" s="83"/>
    </row>
    <row r="85" spans="1:52" ht="13.5" customHeight="1" x14ac:dyDescent="0.35">
      <c r="A85" s="223"/>
      <c r="B85" s="22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222"/>
      <c r="AJ85" s="222"/>
      <c r="AK85" s="222"/>
      <c r="AL85" s="222"/>
      <c r="AM85" s="222"/>
      <c r="AN85" s="222"/>
      <c r="AO85" s="222"/>
      <c r="AP85" s="222"/>
      <c r="AQ85" s="83"/>
      <c r="AR85" s="83"/>
      <c r="AS85" s="83"/>
      <c r="AT85" s="83"/>
      <c r="AU85" s="83"/>
      <c r="AV85" s="83"/>
      <c r="AW85" s="83"/>
      <c r="AX85" s="83"/>
      <c r="AY85" s="83"/>
      <c r="AZ85" s="83"/>
    </row>
    <row r="86" spans="1:52" ht="13.5" customHeight="1" x14ac:dyDescent="0.35">
      <c r="A86" s="223"/>
      <c r="B86" s="224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222"/>
      <c r="AJ86" s="222"/>
      <c r="AK86" s="222"/>
      <c r="AL86" s="222"/>
      <c r="AM86" s="222"/>
      <c r="AN86" s="222"/>
      <c r="AO86" s="222"/>
      <c r="AP86" s="222"/>
      <c r="AQ86" s="83"/>
      <c r="AR86" s="83"/>
      <c r="AS86" s="83"/>
      <c r="AT86" s="83"/>
      <c r="AU86" s="83"/>
      <c r="AV86" s="83"/>
      <c r="AW86" s="83"/>
      <c r="AX86" s="83"/>
      <c r="AY86" s="83"/>
      <c r="AZ86" s="83"/>
    </row>
    <row r="87" spans="1:52" ht="13.5" customHeight="1" x14ac:dyDescent="0.35">
      <c r="A87" s="223"/>
      <c r="B87" s="224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222"/>
      <c r="AJ87" s="222"/>
      <c r="AK87" s="222"/>
      <c r="AL87" s="222"/>
      <c r="AM87" s="222"/>
      <c r="AN87" s="222"/>
      <c r="AO87" s="222"/>
      <c r="AP87" s="222"/>
      <c r="AQ87" s="83"/>
      <c r="AR87" s="83"/>
      <c r="AS87" s="83"/>
      <c r="AT87" s="83"/>
      <c r="AU87" s="83"/>
      <c r="AV87" s="83"/>
      <c r="AW87" s="83"/>
      <c r="AX87" s="83"/>
      <c r="AY87" s="83"/>
      <c r="AZ87" s="83"/>
    </row>
    <row r="88" spans="1:52" ht="13.5" customHeight="1" x14ac:dyDescent="0.35">
      <c r="A88" s="223"/>
      <c r="B88" s="224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222"/>
      <c r="AJ88" s="222"/>
      <c r="AK88" s="222"/>
      <c r="AL88" s="222"/>
      <c r="AM88" s="222"/>
      <c r="AN88" s="222"/>
      <c r="AO88" s="222"/>
      <c r="AP88" s="222"/>
      <c r="AQ88" s="83"/>
      <c r="AR88" s="83"/>
      <c r="AS88" s="83"/>
      <c r="AT88" s="83"/>
      <c r="AU88" s="83"/>
      <c r="AV88" s="83"/>
      <c r="AW88" s="83"/>
      <c r="AX88" s="83"/>
      <c r="AY88" s="83"/>
      <c r="AZ88" s="83"/>
    </row>
    <row r="89" spans="1:52" ht="13.5" customHeight="1" x14ac:dyDescent="0.35">
      <c r="A89" s="223"/>
      <c r="B89" s="224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222"/>
      <c r="AJ89" s="222"/>
      <c r="AK89" s="222"/>
      <c r="AL89" s="222"/>
      <c r="AM89" s="222"/>
      <c r="AN89" s="222"/>
      <c r="AO89" s="222"/>
      <c r="AP89" s="222"/>
      <c r="AQ89" s="83"/>
      <c r="AR89" s="83"/>
      <c r="AS89" s="83"/>
      <c r="AT89" s="83"/>
      <c r="AU89" s="83"/>
      <c r="AV89" s="83"/>
      <c r="AW89" s="83"/>
      <c r="AX89" s="83"/>
      <c r="AY89" s="83"/>
      <c r="AZ89" s="83"/>
    </row>
    <row r="90" spans="1:52" ht="13.5" customHeight="1" x14ac:dyDescent="0.35">
      <c r="A90" s="223"/>
      <c r="B90" s="224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222"/>
      <c r="AJ90" s="222"/>
      <c r="AK90" s="222"/>
      <c r="AL90" s="222"/>
      <c r="AM90" s="222"/>
      <c r="AN90" s="222"/>
      <c r="AO90" s="222"/>
      <c r="AP90" s="222"/>
      <c r="AQ90" s="83"/>
      <c r="AR90" s="83"/>
      <c r="AS90" s="83"/>
      <c r="AT90" s="83"/>
      <c r="AU90" s="83"/>
      <c r="AV90" s="83"/>
      <c r="AW90" s="83"/>
      <c r="AX90" s="83"/>
      <c r="AY90" s="83"/>
      <c r="AZ90" s="83"/>
    </row>
    <row r="91" spans="1:52" ht="13.5" customHeight="1" x14ac:dyDescent="0.35">
      <c r="A91" s="223"/>
      <c r="B91" s="224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222"/>
      <c r="AJ91" s="222"/>
      <c r="AK91" s="222"/>
      <c r="AL91" s="222"/>
      <c r="AM91" s="222"/>
      <c r="AN91" s="222"/>
      <c r="AO91" s="222"/>
      <c r="AP91" s="222"/>
      <c r="AQ91" s="83"/>
      <c r="AR91" s="83"/>
      <c r="AS91" s="83"/>
      <c r="AT91" s="83"/>
      <c r="AU91" s="83"/>
      <c r="AV91" s="83"/>
      <c r="AW91" s="83"/>
      <c r="AX91" s="83"/>
      <c r="AY91" s="83"/>
      <c r="AZ91" s="83"/>
    </row>
    <row r="92" spans="1:52" ht="13.5" customHeight="1" x14ac:dyDescent="0.35">
      <c r="A92" s="223"/>
      <c r="B92" s="224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222"/>
      <c r="AJ92" s="222"/>
      <c r="AK92" s="222"/>
      <c r="AL92" s="222"/>
      <c r="AM92" s="222"/>
      <c r="AN92" s="222"/>
      <c r="AO92" s="222"/>
      <c r="AP92" s="222"/>
      <c r="AQ92" s="83"/>
      <c r="AR92" s="83"/>
      <c r="AS92" s="83"/>
      <c r="AT92" s="83"/>
      <c r="AU92" s="83"/>
      <c r="AV92" s="83"/>
      <c r="AW92" s="83"/>
      <c r="AX92" s="83"/>
      <c r="AY92" s="83"/>
      <c r="AZ92" s="83"/>
    </row>
    <row r="93" spans="1:52" ht="13.5" customHeight="1" x14ac:dyDescent="0.35">
      <c r="A93" s="223"/>
      <c r="B93" s="224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222"/>
      <c r="AJ93" s="222"/>
      <c r="AK93" s="222"/>
      <c r="AL93" s="222"/>
      <c r="AM93" s="222"/>
      <c r="AN93" s="222"/>
      <c r="AO93" s="222"/>
      <c r="AP93" s="222"/>
      <c r="AQ93" s="83"/>
      <c r="AR93" s="83"/>
      <c r="AS93" s="83"/>
      <c r="AT93" s="83"/>
      <c r="AU93" s="83"/>
      <c r="AV93" s="83"/>
      <c r="AW93" s="83"/>
      <c r="AX93" s="83"/>
      <c r="AY93" s="83"/>
      <c r="AZ93" s="83"/>
    </row>
    <row r="94" spans="1:52" ht="13.5" customHeight="1" x14ac:dyDescent="0.35">
      <c r="A94" s="223"/>
      <c r="B94" s="224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222"/>
      <c r="AJ94" s="222"/>
      <c r="AK94" s="222"/>
      <c r="AL94" s="222"/>
      <c r="AM94" s="222"/>
      <c r="AN94" s="222"/>
      <c r="AO94" s="222"/>
      <c r="AP94" s="222"/>
      <c r="AQ94" s="83"/>
      <c r="AR94" s="83"/>
      <c r="AS94" s="83"/>
      <c r="AT94" s="83"/>
      <c r="AU94" s="83"/>
      <c r="AV94" s="83"/>
      <c r="AW94" s="83"/>
      <c r="AX94" s="83"/>
      <c r="AY94" s="83"/>
      <c r="AZ94" s="83"/>
    </row>
    <row r="95" spans="1:52" ht="13.5" customHeight="1" x14ac:dyDescent="0.35">
      <c r="A95" s="223"/>
      <c r="B95" s="224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222"/>
      <c r="AJ95" s="222"/>
      <c r="AK95" s="222"/>
      <c r="AL95" s="222"/>
      <c r="AM95" s="222"/>
      <c r="AN95" s="222"/>
      <c r="AO95" s="222"/>
      <c r="AP95" s="222"/>
      <c r="AQ95" s="83"/>
      <c r="AR95" s="83"/>
      <c r="AS95" s="83"/>
      <c r="AT95" s="83"/>
      <c r="AU95" s="83"/>
      <c r="AV95" s="83"/>
      <c r="AW95" s="83"/>
      <c r="AX95" s="83"/>
      <c r="AY95" s="83"/>
      <c r="AZ95" s="83"/>
    </row>
    <row r="96" spans="1:52" ht="13.5" customHeight="1" x14ac:dyDescent="0.35">
      <c r="A96" s="223"/>
      <c r="B96" s="224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222"/>
      <c r="AJ96" s="222"/>
      <c r="AK96" s="222"/>
      <c r="AL96" s="222"/>
      <c r="AM96" s="222"/>
      <c r="AN96" s="222"/>
      <c r="AO96" s="222"/>
      <c r="AP96" s="222"/>
      <c r="AQ96" s="83"/>
      <c r="AR96" s="83"/>
      <c r="AS96" s="83"/>
      <c r="AT96" s="83"/>
      <c r="AU96" s="83"/>
      <c r="AV96" s="83"/>
      <c r="AW96" s="83"/>
      <c r="AX96" s="83"/>
      <c r="AY96" s="83"/>
      <c r="AZ96" s="83"/>
    </row>
    <row r="97" spans="1:52" ht="13.5" customHeight="1" x14ac:dyDescent="0.35">
      <c r="A97" s="223"/>
      <c r="B97" s="224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222"/>
      <c r="AJ97" s="222"/>
      <c r="AK97" s="222"/>
      <c r="AL97" s="222"/>
      <c r="AM97" s="222"/>
      <c r="AN97" s="222"/>
      <c r="AO97" s="222"/>
      <c r="AP97" s="222"/>
      <c r="AQ97" s="83"/>
      <c r="AR97" s="83"/>
      <c r="AS97" s="83"/>
      <c r="AT97" s="83"/>
      <c r="AU97" s="83"/>
      <c r="AV97" s="83"/>
      <c r="AW97" s="83"/>
      <c r="AX97" s="83"/>
      <c r="AY97" s="83"/>
      <c r="AZ97" s="83"/>
    </row>
    <row r="98" spans="1:52" ht="13.5" customHeight="1" x14ac:dyDescent="0.35">
      <c r="A98" s="223"/>
      <c r="B98" s="224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222"/>
      <c r="AJ98" s="222"/>
      <c r="AK98" s="222"/>
      <c r="AL98" s="222"/>
      <c r="AM98" s="222"/>
      <c r="AN98" s="222"/>
      <c r="AO98" s="222"/>
      <c r="AP98" s="222"/>
      <c r="AQ98" s="83"/>
      <c r="AR98" s="83"/>
      <c r="AS98" s="83"/>
      <c r="AT98" s="83"/>
      <c r="AU98" s="83"/>
      <c r="AV98" s="83"/>
      <c r="AW98" s="83"/>
      <c r="AX98" s="83"/>
      <c r="AY98" s="83"/>
      <c r="AZ98" s="83"/>
    </row>
    <row r="99" spans="1:52" ht="13.5" customHeight="1" x14ac:dyDescent="0.35">
      <c r="A99" s="223"/>
      <c r="B99" s="224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222"/>
      <c r="AJ99" s="222"/>
      <c r="AK99" s="222"/>
      <c r="AL99" s="222"/>
      <c r="AM99" s="222"/>
      <c r="AN99" s="222"/>
      <c r="AO99" s="222"/>
      <c r="AP99" s="222"/>
      <c r="AQ99" s="83"/>
      <c r="AR99" s="83"/>
      <c r="AS99" s="83"/>
      <c r="AT99" s="83"/>
      <c r="AU99" s="83"/>
      <c r="AV99" s="83"/>
      <c r="AW99" s="83"/>
      <c r="AX99" s="83"/>
      <c r="AY99" s="83"/>
      <c r="AZ99" s="83"/>
    </row>
    <row r="100" spans="1:52" ht="13.5" customHeight="1" x14ac:dyDescent="0.35">
      <c r="A100" s="223"/>
      <c r="B100" s="224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222"/>
      <c r="AJ100" s="222"/>
      <c r="AK100" s="222"/>
      <c r="AL100" s="222"/>
      <c r="AM100" s="222"/>
      <c r="AN100" s="222"/>
      <c r="AO100" s="222"/>
      <c r="AP100" s="222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</row>
    <row r="101" spans="1:52" ht="13.5" customHeight="1" x14ac:dyDescent="0.35">
      <c r="A101" s="223"/>
      <c r="B101" s="224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222"/>
      <c r="AJ101" s="222"/>
      <c r="AK101" s="222"/>
      <c r="AL101" s="222"/>
      <c r="AM101" s="222"/>
      <c r="AN101" s="222"/>
      <c r="AO101" s="222"/>
      <c r="AP101" s="222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</row>
    <row r="102" spans="1:52" ht="13.5" customHeight="1" x14ac:dyDescent="0.35">
      <c r="A102" s="223"/>
      <c r="B102" s="224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222"/>
      <c r="AJ102" s="222"/>
      <c r="AK102" s="222"/>
      <c r="AL102" s="222"/>
      <c r="AM102" s="222"/>
      <c r="AN102" s="222"/>
      <c r="AO102" s="222"/>
      <c r="AP102" s="222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</row>
    <row r="103" spans="1:52" ht="13.5" customHeight="1" x14ac:dyDescent="0.35">
      <c r="A103" s="223"/>
      <c r="B103" s="224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222"/>
      <c r="AJ103" s="222"/>
      <c r="AK103" s="222"/>
      <c r="AL103" s="222"/>
      <c r="AM103" s="222"/>
      <c r="AN103" s="222"/>
      <c r="AO103" s="222"/>
      <c r="AP103" s="222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</row>
    <row r="104" spans="1:52" ht="13.5" customHeight="1" x14ac:dyDescent="0.35">
      <c r="A104" s="223"/>
      <c r="B104" s="224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222"/>
      <c r="AJ104" s="222"/>
      <c r="AK104" s="222"/>
      <c r="AL104" s="222"/>
      <c r="AM104" s="222"/>
      <c r="AN104" s="222"/>
      <c r="AO104" s="222"/>
      <c r="AP104" s="222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</row>
    <row r="105" spans="1:52" ht="13.5" customHeight="1" x14ac:dyDescent="0.35">
      <c r="A105" s="223"/>
      <c r="B105" s="224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222"/>
      <c r="AJ105" s="222"/>
      <c r="AK105" s="222"/>
      <c r="AL105" s="222"/>
      <c r="AM105" s="222"/>
      <c r="AN105" s="222"/>
      <c r="AO105" s="222"/>
      <c r="AP105" s="222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</row>
    <row r="106" spans="1:52" ht="13.5" customHeight="1" x14ac:dyDescent="0.35">
      <c r="A106" s="223"/>
      <c r="B106" s="224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222"/>
      <c r="AJ106" s="222"/>
      <c r="AK106" s="222"/>
      <c r="AL106" s="222"/>
      <c r="AM106" s="222"/>
      <c r="AN106" s="222"/>
      <c r="AO106" s="222"/>
      <c r="AP106" s="222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</row>
    <row r="107" spans="1:52" ht="13.5" customHeight="1" x14ac:dyDescent="0.35">
      <c r="A107" s="223"/>
      <c r="B107" s="224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222"/>
      <c r="AJ107" s="222"/>
      <c r="AK107" s="222"/>
      <c r="AL107" s="222"/>
      <c r="AM107" s="222"/>
      <c r="AN107" s="222"/>
      <c r="AO107" s="222"/>
      <c r="AP107" s="222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</row>
    <row r="108" spans="1:52" ht="13.5" customHeight="1" x14ac:dyDescent="0.35">
      <c r="A108" s="223"/>
      <c r="B108" s="224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222"/>
      <c r="AJ108" s="222"/>
      <c r="AK108" s="222"/>
      <c r="AL108" s="222"/>
      <c r="AM108" s="222"/>
      <c r="AN108" s="222"/>
      <c r="AO108" s="222"/>
      <c r="AP108" s="222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</row>
    <row r="109" spans="1:52" ht="13.5" customHeight="1" x14ac:dyDescent="0.35">
      <c r="A109" s="223"/>
      <c r="B109" s="224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222"/>
      <c r="AJ109" s="222"/>
      <c r="AK109" s="222"/>
      <c r="AL109" s="222"/>
      <c r="AM109" s="222"/>
      <c r="AN109" s="222"/>
      <c r="AO109" s="222"/>
      <c r="AP109" s="222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</row>
    <row r="110" spans="1:52" ht="13.5" customHeight="1" x14ac:dyDescent="0.35">
      <c r="A110" s="223"/>
      <c r="B110" s="224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222"/>
      <c r="AJ110" s="222"/>
      <c r="AK110" s="222"/>
      <c r="AL110" s="222"/>
      <c r="AM110" s="222"/>
      <c r="AN110" s="222"/>
      <c r="AO110" s="222"/>
      <c r="AP110" s="222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</row>
    <row r="111" spans="1:52" ht="13.5" customHeight="1" x14ac:dyDescent="0.35">
      <c r="A111" s="223"/>
      <c r="B111" s="224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222"/>
      <c r="AJ111" s="222"/>
      <c r="AK111" s="222"/>
      <c r="AL111" s="222"/>
      <c r="AM111" s="222"/>
      <c r="AN111" s="222"/>
      <c r="AO111" s="222"/>
      <c r="AP111" s="222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</row>
    <row r="112" spans="1:52" ht="13.5" customHeight="1" x14ac:dyDescent="0.35">
      <c r="A112" s="223"/>
      <c r="B112" s="224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222"/>
      <c r="AJ112" s="222"/>
      <c r="AK112" s="222"/>
      <c r="AL112" s="222"/>
      <c r="AM112" s="222"/>
      <c r="AN112" s="222"/>
      <c r="AO112" s="222"/>
      <c r="AP112" s="222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</row>
    <row r="113" spans="1:52" ht="13.5" customHeight="1" x14ac:dyDescent="0.35">
      <c r="A113" s="223"/>
      <c r="B113" s="224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222"/>
      <c r="AJ113" s="222"/>
      <c r="AK113" s="222"/>
      <c r="AL113" s="222"/>
      <c r="AM113" s="222"/>
      <c r="AN113" s="222"/>
      <c r="AO113" s="222"/>
      <c r="AP113" s="222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</row>
    <row r="114" spans="1:52" ht="13.5" customHeight="1" x14ac:dyDescent="0.35">
      <c r="A114" s="223"/>
      <c r="B114" s="224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222"/>
      <c r="AJ114" s="222"/>
      <c r="AK114" s="222"/>
      <c r="AL114" s="222"/>
      <c r="AM114" s="222"/>
      <c r="AN114" s="222"/>
      <c r="AO114" s="222"/>
      <c r="AP114" s="222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</row>
    <row r="115" spans="1:52" ht="13.5" customHeight="1" x14ac:dyDescent="0.35">
      <c r="A115" s="223"/>
      <c r="B115" s="224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222"/>
      <c r="AJ115" s="222"/>
      <c r="AK115" s="222"/>
      <c r="AL115" s="222"/>
      <c r="AM115" s="222"/>
      <c r="AN115" s="222"/>
      <c r="AO115" s="222"/>
      <c r="AP115" s="222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</row>
    <row r="116" spans="1:52" ht="13.5" customHeight="1" x14ac:dyDescent="0.35">
      <c r="A116" s="223"/>
      <c r="B116" s="224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222"/>
      <c r="AJ116" s="222"/>
      <c r="AK116" s="222"/>
      <c r="AL116" s="222"/>
      <c r="AM116" s="222"/>
      <c r="AN116" s="222"/>
      <c r="AO116" s="222"/>
      <c r="AP116" s="222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</row>
    <row r="117" spans="1:52" ht="13.5" customHeight="1" x14ac:dyDescent="0.35">
      <c r="A117" s="223"/>
      <c r="B117" s="224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222"/>
      <c r="AJ117" s="222"/>
      <c r="AK117" s="222"/>
      <c r="AL117" s="222"/>
      <c r="AM117" s="222"/>
      <c r="AN117" s="222"/>
      <c r="AO117" s="222"/>
      <c r="AP117" s="222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</row>
    <row r="118" spans="1:52" ht="13.5" customHeight="1" x14ac:dyDescent="0.35">
      <c r="A118" s="223"/>
      <c r="B118" s="224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222"/>
      <c r="AJ118" s="222"/>
      <c r="AK118" s="222"/>
      <c r="AL118" s="222"/>
      <c r="AM118" s="222"/>
      <c r="AN118" s="222"/>
      <c r="AO118" s="222"/>
      <c r="AP118" s="222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</row>
    <row r="119" spans="1:52" ht="13.5" customHeight="1" x14ac:dyDescent="0.35">
      <c r="A119" s="223"/>
      <c r="B119" s="224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222"/>
      <c r="AJ119" s="222"/>
      <c r="AK119" s="222"/>
      <c r="AL119" s="222"/>
      <c r="AM119" s="222"/>
      <c r="AN119" s="222"/>
      <c r="AO119" s="222"/>
      <c r="AP119" s="222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</row>
    <row r="120" spans="1:52" ht="13.5" customHeight="1" x14ac:dyDescent="0.35">
      <c r="A120" s="223"/>
      <c r="B120" s="224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222"/>
      <c r="AJ120" s="222"/>
      <c r="AK120" s="222"/>
      <c r="AL120" s="222"/>
      <c r="AM120" s="222"/>
      <c r="AN120" s="222"/>
      <c r="AO120" s="222"/>
      <c r="AP120" s="222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</row>
    <row r="121" spans="1:52" ht="13.5" customHeight="1" x14ac:dyDescent="0.35">
      <c r="A121" s="223"/>
      <c r="B121" s="224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222"/>
      <c r="AJ121" s="222"/>
      <c r="AK121" s="222"/>
      <c r="AL121" s="222"/>
      <c r="AM121" s="222"/>
      <c r="AN121" s="222"/>
      <c r="AO121" s="222"/>
      <c r="AP121" s="222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</row>
    <row r="122" spans="1:52" ht="13.5" customHeight="1" x14ac:dyDescent="0.35">
      <c r="A122" s="223"/>
      <c r="B122" s="224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222"/>
      <c r="AJ122" s="222"/>
      <c r="AK122" s="222"/>
      <c r="AL122" s="222"/>
      <c r="AM122" s="222"/>
      <c r="AN122" s="222"/>
      <c r="AO122" s="222"/>
      <c r="AP122" s="222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</row>
    <row r="123" spans="1:52" ht="13.5" customHeight="1" x14ac:dyDescent="0.35">
      <c r="A123" s="223"/>
      <c r="B123" s="224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222"/>
      <c r="AJ123" s="222"/>
      <c r="AK123" s="222"/>
      <c r="AL123" s="222"/>
      <c r="AM123" s="222"/>
      <c r="AN123" s="222"/>
      <c r="AO123" s="222"/>
      <c r="AP123" s="222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</row>
    <row r="124" spans="1:52" ht="13.5" customHeight="1" x14ac:dyDescent="0.35">
      <c r="A124" s="223"/>
      <c r="B124" s="224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222"/>
      <c r="AJ124" s="222"/>
      <c r="AK124" s="222"/>
      <c r="AL124" s="222"/>
      <c r="AM124" s="222"/>
      <c r="AN124" s="222"/>
      <c r="AO124" s="222"/>
      <c r="AP124" s="222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</row>
    <row r="125" spans="1:52" ht="13.5" customHeight="1" x14ac:dyDescent="0.35">
      <c r="A125" s="223"/>
      <c r="B125" s="224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222"/>
      <c r="AJ125" s="222"/>
      <c r="AK125" s="222"/>
      <c r="AL125" s="222"/>
      <c r="AM125" s="222"/>
      <c r="AN125" s="222"/>
      <c r="AO125" s="222"/>
      <c r="AP125" s="222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</row>
    <row r="126" spans="1:52" ht="13.5" customHeight="1" x14ac:dyDescent="0.35">
      <c r="A126" s="223"/>
      <c r="B126" s="224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222"/>
      <c r="AJ126" s="222"/>
      <c r="AK126" s="222"/>
      <c r="AL126" s="222"/>
      <c r="AM126" s="222"/>
      <c r="AN126" s="222"/>
      <c r="AO126" s="222"/>
      <c r="AP126" s="222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</row>
    <row r="127" spans="1:52" ht="13.5" customHeight="1" x14ac:dyDescent="0.35">
      <c r="A127" s="223"/>
      <c r="B127" s="224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222"/>
      <c r="AJ127" s="222"/>
      <c r="AK127" s="222"/>
      <c r="AL127" s="222"/>
      <c r="AM127" s="222"/>
      <c r="AN127" s="222"/>
      <c r="AO127" s="222"/>
      <c r="AP127" s="222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</row>
    <row r="128" spans="1:52" ht="13.5" customHeight="1" x14ac:dyDescent="0.35">
      <c r="A128" s="223"/>
      <c r="B128" s="224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222"/>
      <c r="AJ128" s="222"/>
      <c r="AK128" s="222"/>
      <c r="AL128" s="222"/>
      <c r="AM128" s="222"/>
      <c r="AN128" s="222"/>
      <c r="AO128" s="222"/>
      <c r="AP128" s="222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</row>
    <row r="129" spans="1:52" ht="13.5" customHeight="1" x14ac:dyDescent="0.35">
      <c r="A129" s="223"/>
      <c r="B129" s="224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222"/>
      <c r="AJ129" s="222"/>
      <c r="AK129" s="222"/>
      <c r="AL129" s="222"/>
      <c r="AM129" s="222"/>
      <c r="AN129" s="222"/>
      <c r="AO129" s="222"/>
      <c r="AP129" s="222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</row>
    <row r="130" spans="1:52" ht="13.5" customHeight="1" x14ac:dyDescent="0.35">
      <c r="A130" s="223"/>
      <c r="B130" s="224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222"/>
      <c r="AJ130" s="222"/>
      <c r="AK130" s="222"/>
      <c r="AL130" s="222"/>
      <c r="AM130" s="222"/>
      <c r="AN130" s="222"/>
      <c r="AO130" s="222"/>
      <c r="AP130" s="222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</row>
    <row r="131" spans="1:52" ht="13.5" customHeight="1" x14ac:dyDescent="0.35">
      <c r="A131" s="223"/>
      <c r="B131" s="224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222"/>
      <c r="AJ131" s="222"/>
      <c r="AK131" s="222"/>
      <c r="AL131" s="222"/>
      <c r="AM131" s="222"/>
      <c r="AN131" s="222"/>
      <c r="AO131" s="222"/>
      <c r="AP131" s="222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</row>
    <row r="132" spans="1:52" ht="13.5" customHeight="1" x14ac:dyDescent="0.35">
      <c r="A132" s="223"/>
      <c r="B132" s="224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222"/>
      <c r="AJ132" s="222"/>
      <c r="AK132" s="222"/>
      <c r="AL132" s="222"/>
      <c r="AM132" s="222"/>
      <c r="AN132" s="222"/>
      <c r="AO132" s="222"/>
      <c r="AP132" s="222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</row>
    <row r="133" spans="1:52" ht="13.5" customHeight="1" x14ac:dyDescent="0.35">
      <c r="A133" s="223"/>
      <c r="B133" s="224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222"/>
      <c r="AJ133" s="222"/>
      <c r="AK133" s="222"/>
      <c r="AL133" s="222"/>
      <c r="AM133" s="222"/>
      <c r="AN133" s="222"/>
      <c r="AO133" s="222"/>
      <c r="AP133" s="222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</row>
    <row r="134" spans="1:52" ht="13.5" customHeight="1" x14ac:dyDescent="0.35">
      <c r="A134" s="223"/>
      <c r="B134" s="224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222"/>
      <c r="AJ134" s="222"/>
      <c r="AK134" s="222"/>
      <c r="AL134" s="222"/>
      <c r="AM134" s="222"/>
      <c r="AN134" s="222"/>
      <c r="AO134" s="222"/>
      <c r="AP134" s="222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</row>
    <row r="135" spans="1:52" ht="13.5" customHeight="1" x14ac:dyDescent="0.35">
      <c r="A135" s="223"/>
      <c r="B135" s="224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222"/>
      <c r="AJ135" s="222"/>
      <c r="AK135" s="222"/>
      <c r="AL135" s="222"/>
      <c r="AM135" s="222"/>
      <c r="AN135" s="222"/>
      <c r="AO135" s="222"/>
      <c r="AP135" s="222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</row>
    <row r="136" spans="1:52" ht="13.5" customHeight="1" x14ac:dyDescent="0.35">
      <c r="A136" s="223"/>
      <c r="B136" s="224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222"/>
      <c r="AJ136" s="222"/>
      <c r="AK136" s="222"/>
      <c r="AL136" s="222"/>
      <c r="AM136" s="222"/>
      <c r="AN136" s="222"/>
      <c r="AO136" s="222"/>
      <c r="AP136" s="222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</row>
    <row r="137" spans="1:52" ht="13.5" customHeight="1" x14ac:dyDescent="0.35">
      <c r="A137" s="223"/>
      <c r="B137" s="224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222"/>
      <c r="AJ137" s="222"/>
      <c r="AK137" s="222"/>
      <c r="AL137" s="222"/>
      <c r="AM137" s="222"/>
      <c r="AN137" s="222"/>
      <c r="AO137" s="222"/>
      <c r="AP137" s="222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</row>
    <row r="138" spans="1:52" ht="13.5" customHeight="1" x14ac:dyDescent="0.35">
      <c r="A138" s="223"/>
      <c r="B138" s="224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222"/>
      <c r="AJ138" s="222"/>
      <c r="AK138" s="222"/>
      <c r="AL138" s="222"/>
      <c r="AM138" s="222"/>
      <c r="AN138" s="222"/>
      <c r="AO138" s="222"/>
      <c r="AP138" s="222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</row>
    <row r="139" spans="1:52" ht="13.5" customHeight="1" x14ac:dyDescent="0.35">
      <c r="A139" s="223"/>
      <c r="B139" s="224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222"/>
      <c r="AJ139" s="222"/>
      <c r="AK139" s="222"/>
      <c r="AL139" s="222"/>
      <c r="AM139" s="222"/>
      <c r="AN139" s="222"/>
      <c r="AO139" s="222"/>
      <c r="AP139" s="222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</row>
    <row r="140" spans="1:52" ht="13.5" customHeight="1" x14ac:dyDescent="0.35">
      <c r="A140" s="223"/>
      <c r="B140" s="224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222"/>
      <c r="AJ140" s="222"/>
      <c r="AK140" s="222"/>
      <c r="AL140" s="222"/>
      <c r="AM140" s="222"/>
      <c r="AN140" s="222"/>
      <c r="AO140" s="222"/>
      <c r="AP140" s="222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</row>
    <row r="141" spans="1:52" ht="13.5" customHeight="1" x14ac:dyDescent="0.35">
      <c r="A141" s="223"/>
      <c r="B141" s="224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222"/>
      <c r="AJ141" s="222"/>
      <c r="AK141" s="222"/>
      <c r="AL141" s="222"/>
      <c r="AM141" s="222"/>
      <c r="AN141" s="222"/>
      <c r="AO141" s="222"/>
      <c r="AP141" s="222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</row>
    <row r="142" spans="1:52" ht="13.5" customHeight="1" x14ac:dyDescent="0.35">
      <c r="A142" s="223"/>
      <c r="B142" s="224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222"/>
      <c r="AJ142" s="222"/>
      <c r="AK142" s="222"/>
      <c r="AL142" s="222"/>
      <c r="AM142" s="222"/>
      <c r="AN142" s="222"/>
      <c r="AO142" s="222"/>
      <c r="AP142" s="222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</row>
    <row r="143" spans="1:52" ht="13.5" customHeight="1" x14ac:dyDescent="0.35">
      <c r="A143" s="223"/>
      <c r="B143" s="224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222"/>
      <c r="AJ143" s="222"/>
      <c r="AK143" s="222"/>
      <c r="AL143" s="222"/>
      <c r="AM143" s="222"/>
      <c r="AN143" s="222"/>
      <c r="AO143" s="222"/>
      <c r="AP143" s="222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</row>
    <row r="144" spans="1:52" ht="13.5" customHeight="1" x14ac:dyDescent="0.35">
      <c r="A144" s="223"/>
      <c r="B144" s="224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222"/>
      <c r="AJ144" s="222"/>
      <c r="AK144" s="222"/>
      <c r="AL144" s="222"/>
      <c r="AM144" s="222"/>
      <c r="AN144" s="222"/>
      <c r="AO144" s="222"/>
      <c r="AP144" s="222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</row>
    <row r="145" spans="1:52" ht="13.5" customHeight="1" x14ac:dyDescent="0.35">
      <c r="A145" s="223"/>
      <c r="B145" s="224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222"/>
      <c r="AJ145" s="222"/>
      <c r="AK145" s="222"/>
      <c r="AL145" s="222"/>
      <c r="AM145" s="222"/>
      <c r="AN145" s="222"/>
      <c r="AO145" s="222"/>
      <c r="AP145" s="222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</row>
    <row r="146" spans="1:52" ht="13.5" customHeight="1" x14ac:dyDescent="0.35">
      <c r="A146" s="223"/>
      <c r="B146" s="224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222"/>
      <c r="AJ146" s="222"/>
      <c r="AK146" s="222"/>
      <c r="AL146" s="222"/>
      <c r="AM146" s="222"/>
      <c r="AN146" s="222"/>
      <c r="AO146" s="222"/>
      <c r="AP146" s="222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</row>
    <row r="147" spans="1:52" ht="13.5" customHeight="1" x14ac:dyDescent="0.35">
      <c r="A147" s="223"/>
      <c r="B147" s="224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222"/>
      <c r="AJ147" s="222"/>
      <c r="AK147" s="222"/>
      <c r="AL147" s="222"/>
      <c r="AM147" s="222"/>
      <c r="AN147" s="222"/>
      <c r="AO147" s="222"/>
      <c r="AP147" s="222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</row>
    <row r="148" spans="1:52" ht="13.5" customHeight="1" x14ac:dyDescent="0.35">
      <c r="A148" s="223"/>
      <c r="B148" s="224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222"/>
      <c r="AJ148" s="222"/>
      <c r="AK148" s="222"/>
      <c r="AL148" s="222"/>
      <c r="AM148" s="222"/>
      <c r="AN148" s="222"/>
      <c r="AO148" s="222"/>
      <c r="AP148" s="222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</row>
    <row r="149" spans="1:52" ht="13.5" customHeight="1" x14ac:dyDescent="0.35">
      <c r="A149" s="223"/>
      <c r="B149" s="224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222"/>
      <c r="AJ149" s="222"/>
      <c r="AK149" s="222"/>
      <c r="AL149" s="222"/>
      <c r="AM149" s="222"/>
      <c r="AN149" s="222"/>
      <c r="AO149" s="222"/>
      <c r="AP149" s="222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</row>
    <row r="150" spans="1:52" ht="13.5" customHeight="1" x14ac:dyDescent="0.35">
      <c r="A150" s="223"/>
      <c r="B150" s="224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222"/>
      <c r="AJ150" s="222"/>
      <c r="AK150" s="222"/>
      <c r="AL150" s="222"/>
      <c r="AM150" s="222"/>
      <c r="AN150" s="222"/>
      <c r="AO150" s="222"/>
      <c r="AP150" s="222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</row>
    <row r="151" spans="1:52" ht="13.5" customHeight="1" x14ac:dyDescent="0.35">
      <c r="A151" s="223"/>
      <c r="B151" s="224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222"/>
      <c r="AJ151" s="222"/>
      <c r="AK151" s="222"/>
      <c r="AL151" s="222"/>
      <c r="AM151" s="222"/>
      <c r="AN151" s="222"/>
      <c r="AO151" s="222"/>
      <c r="AP151" s="222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</row>
    <row r="152" spans="1:52" ht="13.5" customHeight="1" x14ac:dyDescent="0.35">
      <c r="A152" s="223"/>
      <c r="B152" s="224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222"/>
      <c r="AJ152" s="222"/>
      <c r="AK152" s="222"/>
      <c r="AL152" s="222"/>
      <c r="AM152" s="222"/>
      <c r="AN152" s="222"/>
      <c r="AO152" s="222"/>
      <c r="AP152" s="222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</row>
    <row r="153" spans="1:52" ht="13.5" customHeight="1" x14ac:dyDescent="0.35">
      <c r="A153" s="223"/>
      <c r="B153" s="224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222"/>
      <c r="AJ153" s="222"/>
      <c r="AK153" s="222"/>
      <c r="AL153" s="222"/>
      <c r="AM153" s="222"/>
      <c r="AN153" s="222"/>
      <c r="AO153" s="222"/>
      <c r="AP153" s="222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</row>
    <row r="154" spans="1:52" ht="13.5" customHeight="1" x14ac:dyDescent="0.35">
      <c r="A154" s="223"/>
      <c r="B154" s="224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222"/>
      <c r="AJ154" s="222"/>
      <c r="AK154" s="222"/>
      <c r="AL154" s="222"/>
      <c r="AM154" s="222"/>
      <c r="AN154" s="222"/>
      <c r="AO154" s="222"/>
      <c r="AP154" s="222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</row>
    <row r="155" spans="1:52" ht="13.5" customHeight="1" x14ac:dyDescent="0.35">
      <c r="A155" s="223"/>
      <c r="B155" s="224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222"/>
      <c r="AJ155" s="222"/>
      <c r="AK155" s="222"/>
      <c r="AL155" s="222"/>
      <c r="AM155" s="222"/>
      <c r="AN155" s="222"/>
      <c r="AO155" s="222"/>
      <c r="AP155" s="222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</row>
    <row r="156" spans="1:52" ht="13.5" customHeight="1" x14ac:dyDescent="0.35">
      <c r="A156" s="223"/>
      <c r="B156" s="224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222"/>
      <c r="AJ156" s="222"/>
      <c r="AK156" s="222"/>
      <c r="AL156" s="222"/>
      <c r="AM156" s="222"/>
      <c r="AN156" s="222"/>
      <c r="AO156" s="222"/>
      <c r="AP156" s="222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</row>
    <row r="157" spans="1:52" ht="13.5" customHeight="1" x14ac:dyDescent="0.35">
      <c r="A157" s="223"/>
      <c r="B157" s="224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222"/>
      <c r="AJ157" s="222"/>
      <c r="AK157" s="222"/>
      <c r="AL157" s="222"/>
      <c r="AM157" s="222"/>
      <c r="AN157" s="222"/>
      <c r="AO157" s="222"/>
      <c r="AP157" s="222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</row>
    <row r="158" spans="1:52" ht="13.5" customHeight="1" x14ac:dyDescent="0.35">
      <c r="A158" s="223"/>
      <c r="B158" s="224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222"/>
      <c r="AJ158" s="222"/>
      <c r="AK158" s="222"/>
      <c r="AL158" s="222"/>
      <c r="AM158" s="222"/>
      <c r="AN158" s="222"/>
      <c r="AO158" s="222"/>
      <c r="AP158" s="222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</row>
    <row r="159" spans="1:52" ht="13.5" customHeight="1" x14ac:dyDescent="0.35">
      <c r="A159" s="223"/>
      <c r="B159" s="224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222"/>
      <c r="AJ159" s="222"/>
      <c r="AK159" s="222"/>
      <c r="AL159" s="222"/>
      <c r="AM159" s="222"/>
      <c r="AN159" s="222"/>
      <c r="AO159" s="222"/>
      <c r="AP159" s="222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</row>
    <row r="160" spans="1:52" ht="13.5" customHeight="1" x14ac:dyDescent="0.35">
      <c r="A160" s="223"/>
      <c r="B160" s="224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222"/>
      <c r="AJ160" s="222"/>
      <c r="AK160" s="222"/>
      <c r="AL160" s="222"/>
      <c r="AM160" s="222"/>
      <c r="AN160" s="222"/>
      <c r="AO160" s="222"/>
      <c r="AP160" s="222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</row>
    <row r="161" spans="1:52" ht="13.5" customHeight="1" x14ac:dyDescent="0.35">
      <c r="A161" s="223"/>
      <c r="B161" s="224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222"/>
      <c r="AJ161" s="222"/>
      <c r="AK161" s="222"/>
      <c r="AL161" s="222"/>
      <c r="AM161" s="222"/>
      <c r="AN161" s="222"/>
      <c r="AO161" s="222"/>
      <c r="AP161" s="222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</row>
    <row r="162" spans="1:52" ht="13.5" customHeight="1" x14ac:dyDescent="0.35">
      <c r="A162" s="223"/>
      <c r="B162" s="224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222"/>
      <c r="AJ162" s="222"/>
      <c r="AK162" s="222"/>
      <c r="AL162" s="222"/>
      <c r="AM162" s="222"/>
      <c r="AN162" s="222"/>
      <c r="AO162" s="222"/>
      <c r="AP162" s="222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</row>
    <row r="163" spans="1:52" ht="13.5" customHeight="1" x14ac:dyDescent="0.35">
      <c r="A163" s="223"/>
      <c r="B163" s="224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222"/>
      <c r="AJ163" s="222"/>
      <c r="AK163" s="222"/>
      <c r="AL163" s="222"/>
      <c r="AM163" s="222"/>
      <c r="AN163" s="222"/>
      <c r="AO163" s="222"/>
      <c r="AP163" s="222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</row>
    <row r="164" spans="1:52" ht="13.5" customHeight="1" x14ac:dyDescent="0.35">
      <c r="A164" s="223"/>
      <c r="B164" s="224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222"/>
      <c r="AJ164" s="222"/>
      <c r="AK164" s="222"/>
      <c r="AL164" s="222"/>
      <c r="AM164" s="222"/>
      <c r="AN164" s="222"/>
      <c r="AO164" s="222"/>
      <c r="AP164" s="222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</row>
    <row r="165" spans="1:52" ht="13.5" customHeight="1" x14ac:dyDescent="0.35">
      <c r="A165" s="223"/>
      <c r="B165" s="224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222"/>
      <c r="AJ165" s="222"/>
      <c r="AK165" s="222"/>
      <c r="AL165" s="222"/>
      <c r="AM165" s="222"/>
      <c r="AN165" s="222"/>
      <c r="AO165" s="222"/>
      <c r="AP165" s="222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</row>
    <row r="166" spans="1:52" ht="13.5" customHeight="1" x14ac:dyDescent="0.35">
      <c r="A166" s="223"/>
      <c r="B166" s="224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222"/>
      <c r="AJ166" s="222"/>
      <c r="AK166" s="222"/>
      <c r="AL166" s="222"/>
      <c r="AM166" s="222"/>
      <c r="AN166" s="222"/>
      <c r="AO166" s="222"/>
      <c r="AP166" s="222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</row>
    <row r="167" spans="1:52" ht="13.5" customHeight="1" x14ac:dyDescent="0.35">
      <c r="A167" s="223"/>
      <c r="B167" s="224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222"/>
      <c r="AJ167" s="222"/>
      <c r="AK167" s="222"/>
      <c r="AL167" s="222"/>
      <c r="AM167" s="222"/>
      <c r="AN167" s="222"/>
      <c r="AO167" s="222"/>
      <c r="AP167" s="222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</row>
    <row r="168" spans="1:52" ht="13.5" customHeight="1" x14ac:dyDescent="0.35">
      <c r="A168" s="223"/>
      <c r="B168" s="224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222"/>
      <c r="AJ168" s="222"/>
      <c r="AK168" s="222"/>
      <c r="AL168" s="222"/>
      <c r="AM168" s="222"/>
      <c r="AN168" s="222"/>
      <c r="AO168" s="222"/>
      <c r="AP168" s="222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</row>
    <row r="169" spans="1:52" ht="13.5" customHeight="1" x14ac:dyDescent="0.35">
      <c r="A169" s="223"/>
      <c r="B169" s="224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222"/>
      <c r="AJ169" s="222"/>
      <c r="AK169" s="222"/>
      <c r="AL169" s="222"/>
      <c r="AM169" s="222"/>
      <c r="AN169" s="222"/>
      <c r="AO169" s="222"/>
      <c r="AP169" s="222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</row>
    <row r="170" spans="1:52" ht="13.5" customHeight="1" x14ac:dyDescent="0.35">
      <c r="A170" s="223"/>
      <c r="B170" s="224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22"/>
      <c r="AJ170" s="222"/>
      <c r="AK170" s="222"/>
      <c r="AL170" s="222"/>
      <c r="AM170" s="222"/>
      <c r="AN170" s="222"/>
      <c r="AO170" s="222"/>
      <c r="AP170" s="222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</row>
    <row r="171" spans="1:52" ht="13.5" customHeight="1" x14ac:dyDescent="0.35">
      <c r="A171" s="223"/>
      <c r="B171" s="224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22"/>
      <c r="AJ171" s="222"/>
      <c r="AK171" s="222"/>
      <c r="AL171" s="222"/>
      <c r="AM171" s="222"/>
      <c r="AN171" s="222"/>
      <c r="AO171" s="222"/>
      <c r="AP171" s="222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</row>
    <row r="172" spans="1:52" ht="13.5" customHeight="1" x14ac:dyDescent="0.35">
      <c r="A172" s="223"/>
      <c r="B172" s="224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222"/>
      <c r="AJ172" s="222"/>
      <c r="AK172" s="222"/>
      <c r="AL172" s="222"/>
      <c r="AM172" s="222"/>
      <c r="AN172" s="222"/>
      <c r="AO172" s="222"/>
      <c r="AP172" s="222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</row>
    <row r="173" spans="1:52" ht="13.5" customHeight="1" x14ac:dyDescent="0.35">
      <c r="A173" s="223"/>
      <c r="B173" s="224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222"/>
      <c r="AJ173" s="222"/>
      <c r="AK173" s="222"/>
      <c r="AL173" s="222"/>
      <c r="AM173" s="222"/>
      <c r="AN173" s="222"/>
      <c r="AO173" s="222"/>
      <c r="AP173" s="222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</row>
    <row r="174" spans="1:52" ht="13.5" customHeight="1" x14ac:dyDescent="0.35">
      <c r="A174" s="223"/>
      <c r="B174" s="224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222"/>
      <c r="AJ174" s="222"/>
      <c r="AK174" s="222"/>
      <c r="AL174" s="222"/>
      <c r="AM174" s="222"/>
      <c r="AN174" s="222"/>
      <c r="AO174" s="222"/>
      <c r="AP174" s="222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</row>
    <row r="175" spans="1:52" ht="13.5" customHeight="1" x14ac:dyDescent="0.35">
      <c r="A175" s="223"/>
      <c r="B175" s="224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222"/>
      <c r="AJ175" s="222"/>
      <c r="AK175" s="222"/>
      <c r="AL175" s="222"/>
      <c r="AM175" s="222"/>
      <c r="AN175" s="222"/>
      <c r="AO175" s="222"/>
      <c r="AP175" s="222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</row>
    <row r="176" spans="1:52" ht="13.5" customHeight="1" x14ac:dyDescent="0.35">
      <c r="A176" s="223"/>
      <c r="B176" s="224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222"/>
      <c r="AJ176" s="222"/>
      <c r="AK176" s="222"/>
      <c r="AL176" s="222"/>
      <c r="AM176" s="222"/>
      <c r="AN176" s="222"/>
      <c r="AO176" s="222"/>
      <c r="AP176" s="222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</row>
    <row r="177" spans="1:52" ht="13.5" customHeight="1" x14ac:dyDescent="0.35">
      <c r="A177" s="223"/>
      <c r="B177" s="224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222"/>
      <c r="AJ177" s="222"/>
      <c r="AK177" s="222"/>
      <c r="AL177" s="222"/>
      <c r="AM177" s="222"/>
      <c r="AN177" s="222"/>
      <c r="AO177" s="222"/>
      <c r="AP177" s="222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</row>
    <row r="178" spans="1:52" ht="13.5" customHeight="1" x14ac:dyDescent="0.35">
      <c r="A178" s="223"/>
      <c r="B178" s="224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222"/>
      <c r="AJ178" s="222"/>
      <c r="AK178" s="222"/>
      <c r="AL178" s="222"/>
      <c r="AM178" s="222"/>
      <c r="AN178" s="222"/>
      <c r="AO178" s="222"/>
      <c r="AP178" s="222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</row>
    <row r="179" spans="1:52" ht="13.5" customHeight="1" x14ac:dyDescent="0.35">
      <c r="A179" s="223"/>
      <c r="B179" s="224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222"/>
      <c r="AJ179" s="222"/>
      <c r="AK179" s="222"/>
      <c r="AL179" s="222"/>
      <c r="AM179" s="222"/>
      <c r="AN179" s="222"/>
      <c r="AO179" s="222"/>
      <c r="AP179" s="222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</row>
    <row r="180" spans="1:52" ht="13.5" customHeight="1" x14ac:dyDescent="0.35">
      <c r="A180" s="223"/>
      <c r="B180" s="224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222"/>
      <c r="AJ180" s="222"/>
      <c r="AK180" s="222"/>
      <c r="AL180" s="222"/>
      <c r="AM180" s="222"/>
      <c r="AN180" s="222"/>
      <c r="AO180" s="222"/>
      <c r="AP180" s="222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</row>
    <row r="181" spans="1:52" ht="13.5" customHeight="1" x14ac:dyDescent="0.35">
      <c r="A181" s="223"/>
      <c r="B181" s="224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222"/>
      <c r="AJ181" s="222"/>
      <c r="AK181" s="222"/>
      <c r="AL181" s="222"/>
      <c r="AM181" s="222"/>
      <c r="AN181" s="222"/>
      <c r="AO181" s="222"/>
      <c r="AP181" s="222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</row>
    <row r="182" spans="1:52" ht="13.5" customHeight="1" x14ac:dyDescent="0.35">
      <c r="A182" s="223"/>
      <c r="B182" s="224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222"/>
      <c r="AJ182" s="222"/>
      <c r="AK182" s="222"/>
      <c r="AL182" s="222"/>
      <c r="AM182" s="222"/>
      <c r="AN182" s="222"/>
      <c r="AO182" s="222"/>
      <c r="AP182" s="222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</row>
    <row r="183" spans="1:52" ht="13.5" customHeight="1" x14ac:dyDescent="0.35">
      <c r="A183" s="223"/>
      <c r="B183" s="224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222"/>
      <c r="AJ183" s="222"/>
      <c r="AK183" s="222"/>
      <c r="AL183" s="222"/>
      <c r="AM183" s="222"/>
      <c r="AN183" s="222"/>
      <c r="AO183" s="222"/>
      <c r="AP183" s="222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</row>
    <row r="184" spans="1:52" ht="13.5" customHeight="1" x14ac:dyDescent="0.35">
      <c r="A184" s="223"/>
      <c r="B184" s="224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222"/>
      <c r="AJ184" s="222"/>
      <c r="AK184" s="222"/>
      <c r="AL184" s="222"/>
      <c r="AM184" s="222"/>
      <c r="AN184" s="222"/>
      <c r="AO184" s="222"/>
      <c r="AP184" s="222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</row>
    <row r="185" spans="1:52" ht="13.5" customHeight="1" x14ac:dyDescent="0.35">
      <c r="A185" s="223"/>
      <c r="B185" s="224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222"/>
      <c r="AJ185" s="222"/>
      <c r="AK185" s="222"/>
      <c r="AL185" s="222"/>
      <c r="AM185" s="222"/>
      <c r="AN185" s="222"/>
      <c r="AO185" s="222"/>
      <c r="AP185" s="222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</row>
    <row r="186" spans="1:52" ht="13.5" customHeight="1" x14ac:dyDescent="0.35">
      <c r="A186" s="223"/>
      <c r="B186" s="224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222"/>
      <c r="AJ186" s="222"/>
      <c r="AK186" s="222"/>
      <c r="AL186" s="222"/>
      <c r="AM186" s="222"/>
      <c r="AN186" s="222"/>
      <c r="AO186" s="222"/>
      <c r="AP186" s="222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</row>
    <row r="187" spans="1:52" ht="13.5" customHeight="1" x14ac:dyDescent="0.35">
      <c r="A187" s="223"/>
      <c r="B187" s="224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222"/>
      <c r="AJ187" s="222"/>
      <c r="AK187" s="222"/>
      <c r="AL187" s="222"/>
      <c r="AM187" s="222"/>
      <c r="AN187" s="222"/>
      <c r="AO187" s="222"/>
      <c r="AP187" s="222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</row>
    <row r="188" spans="1:52" ht="13.5" customHeight="1" x14ac:dyDescent="0.35">
      <c r="A188" s="223"/>
      <c r="B188" s="224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222"/>
      <c r="AJ188" s="222"/>
      <c r="AK188" s="222"/>
      <c r="AL188" s="222"/>
      <c r="AM188" s="222"/>
      <c r="AN188" s="222"/>
      <c r="AO188" s="222"/>
      <c r="AP188" s="222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</row>
    <row r="189" spans="1:52" ht="13.5" customHeight="1" x14ac:dyDescent="0.35">
      <c r="A189" s="223"/>
      <c r="B189" s="224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222"/>
      <c r="AJ189" s="222"/>
      <c r="AK189" s="222"/>
      <c r="AL189" s="222"/>
      <c r="AM189" s="222"/>
      <c r="AN189" s="222"/>
      <c r="AO189" s="222"/>
      <c r="AP189" s="222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</row>
    <row r="190" spans="1:52" ht="13.5" customHeight="1" x14ac:dyDescent="0.35">
      <c r="A190" s="223"/>
      <c r="B190" s="224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222"/>
      <c r="AJ190" s="222"/>
      <c r="AK190" s="222"/>
      <c r="AL190" s="222"/>
      <c r="AM190" s="222"/>
      <c r="AN190" s="222"/>
      <c r="AO190" s="222"/>
      <c r="AP190" s="222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</row>
    <row r="191" spans="1:52" ht="13.5" customHeight="1" x14ac:dyDescent="0.35">
      <c r="A191" s="223"/>
      <c r="B191" s="224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222"/>
      <c r="AJ191" s="222"/>
      <c r="AK191" s="222"/>
      <c r="AL191" s="222"/>
      <c r="AM191" s="222"/>
      <c r="AN191" s="222"/>
      <c r="AO191" s="222"/>
      <c r="AP191" s="222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</row>
    <row r="192" spans="1:52" ht="13.5" customHeight="1" x14ac:dyDescent="0.35">
      <c r="A192" s="223"/>
      <c r="B192" s="224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222"/>
      <c r="AJ192" s="222"/>
      <c r="AK192" s="222"/>
      <c r="AL192" s="222"/>
      <c r="AM192" s="222"/>
      <c r="AN192" s="222"/>
      <c r="AO192" s="222"/>
      <c r="AP192" s="222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</row>
    <row r="193" spans="1:52" ht="13.5" customHeight="1" x14ac:dyDescent="0.35">
      <c r="A193" s="223"/>
      <c r="B193" s="224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222"/>
      <c r="AJ193" s="222"/>
      <c r="AK193" s="222"/>
      <c r="AL193" s="222"/>
      <c r="AM193" s="222"/>
      <c r="AN193" s="222"/>
      <c r="AO193" s="222"/>
      <c r="AP193" s="222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</row>
    <row r="194" spans="1:52" ht="13.5" customHeight="1" x14ac:dyDescent="0.35">
      <c r="A194" s="223"/>
      <c r="B194" s="224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222"/>
      <c r="AJ194" s="222"/>
      <c r="AK194" s="222"/>
      <c r="AL194" s="222"/>
      <c r="AM194" s="222"/>
      <c r="AN194" s="222"/>
      <c r="AO194" s="222"/>
      <c r="AP194" s="222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</row>
    <row r="195" spans="1:52" ht="13.5" customHeight="1" x14ac:dyDescent="0.35">
      <c r="A195" s="223"/>
      <c r="B195" s="224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222"/>
      <c r="AJ195" s="222"/>
      <c r="AK195" s="222"/>
      <c r="AL195" s="222"/>
      <c r="AM195" s="222"/>
      <c r="AN195" s="222"/>
      <c r="AO195" s="222"/>
      <c r="AP195" s="222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</row>
    <row r="196" spans="1:52" ht="13.5" customHeight="1" x14ac:dyDescent="0.35">
      <c r="A196" s="223"/>
      <c r="B196" s="224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222"/>
      <c r="AJ196" s="222"/>
      <c r="AK196" s="222"/>
      <c r="AL196" s="222"/>
      <c r="AM196" s="222"/>
      <c r="AN196" s="222"/>
      <c r="AO196" s="222"/>
      <c r="AP196" s="222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</row>
    <row r="197" spans="1:52" ht="13.5" customHeight="1" x14ac:dyDescent="0.35">
      <c r="A197" s="223"/>
      <c r="B197" s="224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222"/>
      <c r="AJ197" s="222"/>
      <c r="AK197" s="222"/>
      <c r="AL197" s="222"/>
      <c r="AM197" s="222"/>
      <c r="AN197" s="222"/>
      <c r="AO197" s="222"/>
      <c r="AP197" s="222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</row>
    <row r="198" spans="1:52" ht="13.5" customHeight="1" x14ac:dyDescent="0.35">
      <c r="A198" s="223"/>
      <c r="B198" s="224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222"/>
      <c r="AJ198" s="222"/>
      <c r="AK198" s="222"/>
      <c r="AL198" s="222"/>
      <c r="AM198" s="222"/>
      <c r="AN198" s="222"/>
      <c r="AO198" s="222"/>
      <c r="AP198" s="222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</row>
    <row r="199" spans="1:52" ht="13.5" customHeight="1" x14ac:dyDescent="0.35">
      <c r="A199" s="223"/>
      <c r="B199" s="224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222"/>
      <c r="AJ199" s="222"/>
      <c r="AK199" s="222"/>
      <c r="AL199" s="222"/>
      <c r="AM199" s="222"/>
      <c r="AN199" s="222"/>
      <c r="AO199" s="222"/>
      <c r="AP199" s="222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</row>
    <row r="200" spans="1:52" ht="13.5" customHeight="1" x14ac:dyDescent="0.35">
      <c r="A200" s="223"/>
      <c r="B200" s="224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222"/>
      <c r="AJ200" s="222"/>
      <c r="AK200" s="222"/>
      <c r="AL200" s="222"/>
      <c r="AM200" s="222"/>
      <c r="AN200" s="222"/>
      <c r="AO200" s="222"/>
      <c r="AP200" s="222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</row>
    <row r="201" spans="1:52" ht="13.5" customHeight="1" x14ac:dyDescent="0.35">
      <c r="A201" s="223"/>
      <c r="B201" s="224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222"/>
      <c r="AJ201" s="222"/>
      <c r="AK201" s="222"/>
      <c r="AL201" s="222"/>
      <c r="AM201" s="222"/>
      <c r="AN201" s="222"/>
      <c r="AO201" s="222"/>
      <c r="AP201" s="222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</row>
    <row r="202" spans="1:52" ht="13.5" customHeight="1" x14ac:dyDescent="0.35">
      <c r="A202" s="223"/>
      <c r="B202" s="224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22"/>
      <c r="AJ202" s="222"/>
      <c r="AK202" s="222"/>
      <c r="AL202" s="222"/>
      <c r="AM202" s="222"/>
      <c r="AN202" s="222"/>
      <c r="AO202" s="222"/>
      <c r="AP202" s="222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</row>
    <row r="203" spans="1:52" ht="13.5" customHeight="1" x14ac:dyDescent="0.35">
      <c r="A203" s="223"/>
      <c r="B203" s="224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222"/>
      <c r="AJ203" s="222"/>
      <c r="AK203" s="222"/>
      <c r="AL203" s="222"/>
      <c r="AM203" s="222"/>
      <c r="AN203" s="222"/>
      <c r="AO203" s="222"/>
      <c r="AP203" s="222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</row>
    <row r="204" spans="1:52" ht="13.5" customHeight="1" x14ac:dyDescent="0.35">
      <c r="A204" s="223"/>
      <c r="B204" s="224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222"/>
      <c r="AJ204" s="222"/>
      <c r="AK204" s="222"/>
      <c r="AL204" s="222"/>
      <c r="AM204" s="222"/>
      <c r="AN204" s="222"/>
      <c r="AO204" s="222"/>
      <c r="AP204" s="222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</row>
    <row r="205" spans="1:52" ht="13.5" customHeight="1" x14ac:dyDescent="0.35">
      <c r="A205" s="223"/>
      <c r="B205" s="224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222"/>
      <c r="AJ205" s="222"/>
      <c r="AK205" s="222"/>
      <c r="AL205" s="222"/>
      <c r="AM205" s="222"/>
      <c r="AN205" s="222"/>
      <c r="AO205" s="222"/>
      <c r="AP205" s="222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</row>
    <row r="206" spans="1:52" ht="13.5" customHeight="1" x14ac:dyDescent="0.35">
      <c r="A206" s="223"/>
      <c r="B206" s="224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222"/>
      <c r="AJ206" s="222"/>
      <c r="AK206" s="222"/>
      <c r="AL206" s="222"/>
      <c r="AM206" s="222"/>
      <c r="AN206" s="222"/>
      <c r="AO206" s="222"/>
      <c r="AP206" s="222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</row>
    <row r="207" spans="1:52" ht="13.5" customHeight="1" x14ac:dyDescent="0.35">
      <c r="A207" s="223"/>
      <c r="B207" s="224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222"/>
      <c r="AJ207" s="222"/>
      <c r="AK207" s="222"/>
      <c r="AL207" s="222"/>
      <c r="AM207" s="222"/>
      <c r="AN207" s="222"/>
      <c r="AO207" s="222"/>
      <c r="AP207" s="222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</row>
    <row r="208" spans="1:52" ht="13.5" customHeight="1" x14ac:dyDescent="0.35">
      <c r="A208" s="223"/>
      <c r="B208" s="224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222"/>
      <c r="AJ208" s="222"/>
      <c r="AK208" s="222"/>
      <c r="AL208" s="222"/>
      <c r="AM208" s="222"/>
      <c r="AN208" s="222"/>
      <c r="AO208" s="222"/>
      <c r="AP208" s="222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</row>
    <row r="209" spans="1:52" ht="13.5" customHeight="1" x14ac:dyDescent="0.35">
      <c r="A209" s="223"/>
      <c r="B209" s="224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222"/>
      <c r="AJ209" s="222"/>
      <c r="AK209" s="222"/>
      <c r="AL209" s="222"/>
      <c r="AM209" s="222"/>
      <c r="AN209" s="222"/>
      <c r="AO209" s="222"/>
      <c r="AP209" s="222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</row>
    <row r="210" spans="1:52" ht="13.5" customHeight="1" x14ac:dyDescent="0.35">
      <c r="A210" s="223"/>
      <c r="B210" s="224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222"/>
      <c r="AJ210" s="222"/>
      <c r="AK210" s="222"/>
      <c r="AL210" s="222"/>
      <c r="AM210" s="222"/>
      <c r="AN210" s="222"/>
      <c r="AO210" s="222"/>
      <c r="AP210" s="222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</row>
    <row r="211" spans="1:52" ht="13.5" customHeight="1" x14ac:dyDescent="0.35">
      <c r="A211" s="223"/>
      <c r="B211" s="224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222"/>
      <c r="AJ211" s="222"/>
      <c r="AK211" s="222"/>
      <c r="AL211" s="222"/>
      <c r="AM211" s="222"/>
      <c r="AN211" s="222"/>
      <c r="AO211" s="222"/>
      <c r="AP211" s="222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</row>
    <row r="212" spans="1:52" ht="13.5" customHeight="1" x14ac:dyDescent="0.35">
      <c r="A212" s="223"/>
      <c r="B212" s="224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222"/>
      <c r="AJ212" s="222"/>
      <c r="AK212" s="222"/>
      <c r="AL212" s="222"/>
      <c r="AM212" s="222"/>
      <c r="AN212" s="222"/>
      <c r="AO212" s="222"/>
      <c r="AP212" s="222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</row>
    <row r="213" spans="1:52" ht="13.5" customHeight="1" x14ac:dyDescent="0.35">
      <c r="A213" s="223"/>
      <c r="B213" s="224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222"/>
      <c r="AJ213" s="222"/>
      <c r="AK213" s="222"/>
      <c r="AL213" s="222"/>
      <c r="AM213" s="222"/>
      <c r="AN213" s="222"/>
      <c r="AO213" s="222"/>
      <c r="AP213" s="222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</row>
    <row r="214" spans="1:52" ht="13.5" customHeight="1" x14ac:dyDescent="0.35">
      <c r="A214" s="223"/>
      <c r="B214" s="224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222"/>
      <c r="AJ214" s="222"/>
      <c r="AK214" s="222"/>
      <c r="AL214" s="222"/>
      <c r="AM214" s="222"/>
      <c r="AN214" s="222"/>
      <c r="AO214" s="222"/>
      <c r="AP214" s="222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</row>
    <row r="215" spans="1:52" ht="13.5" customHeight="1" x14ac:dyDescent="0.35">
      <c r="A215" s="223"/>
      <c r="B215" s="224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222"/>
      <c r="AJ215" s="222"/>
      <c r="AK215" s="222"/>
      <c r="AL215" s="222"/>
      <c r="AM215" s="222"/>
      <c r="AN215" s="222"/>
      <c r="AO215" s="222"/>
      <c r="AP215" s="222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</row>
    <row r="216" spans="1:52" ht="13.5" customHeight="1" x14ac:dyDescent="0.35">
      <c r="A216" s="223"/>
      <c r="B216" s="224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222"/>
      <c r="AJ216" s="222"/>
      <c r="AK216" s="222"/>
      <c r="AL216" s="222"/>
      <c r="AM216" s="222"/>
      <c r="AN216" s="222"/>
      <c r="AO216" s="222"/>
      <c r="AP216" s="222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</row>
    <row r="217" spans="1:52" ht="13.5" customHeight="1" x14ac:dyDescent="0.35">
      <c r="A217" s="223"/>
      <c r="B217" s="224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222"/>
      <c r="AJ217" s="222"/>
      <c r="AK217" s="222"/>
      <c r="AL217" s="222"/>
      <c r="AM217" s="222"/>
      <c r="AN217" s="222"/>
      <c r="AO217" s="222"/>
      <c r="AP217" s="222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</row>
    <row r="218" spans="1:52" ht="13.5" customHeight="1" x14ac:dyDescent="0.35">
      <c r="A218" s="223"/>
      <c r="B218" s="224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222"/>
      <c r="AJ218" s="222"/>
      <c r="AK218" s="222"/>
      <c r="AL218" s="222"/>
      <c r="AM218" s="222"/>
      <c r="AN218" s="222"/>
      <c r="AO218" s="222"/>
      <c r="AP218" s="222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</row>
    <row r="219" spans="1:52" ht="13.5" customHeight="1" x14ac:dyDescent="0.35">
      <c r="A219" s="223"/>
      <c r="B219" s="224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222"/>
      <c r="AJ219" s="222"/>
      <c r="AK219" s="222"/>
      <c r="AL219" s="222"/>
      <c r="AM219" s="222"/>
      <c r="AN219" s="222"/>
      <c r="AO219" s="222"/>
      <c r="AP219" s="222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</row>
    <row r="220" spans="1:52" ht="13.5" customHeight="1" x14ac:dyDescent="0.35">
      <c r="A220" s="223"/>
      <c r="B220" s="224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222"/>
      <c r="AJ220" s="222"/>
      <c r="AK220" s="222"/>
      <c r="AL220" s="222"/>
      <c r="AM220" s="222"/>
      <c r="AN220" s="222"/>
      <c r="AO220" s="222"/>
      <c r="AP220" s="222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</row>
    <row r="221" spans="1:52" ht="13.5" customHeight="1" x14ac:dyDescent="0.35">
      <c r="A221" s="223"/>
      <c r="B221" s="224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222"/>
      <c r="AJ221" s="222"/>
      <c r="AK221" s="222"/>
      <c r="AL221" s="222"/>
      <c r="AM221" s="222"/>
      <c r="AN221" s="222"/>
      <c r="AO221" s="222"/>
      <c r="AP221" s="222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</row>
    <row r="222" spans="1:52" ht="13.5" customHeight="1" x14ac:dyDescent="0.35">
      <c r="A222" s="223"/>
      <c r="B222" s="224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222"/>
      <c r="AJ222" s="222"/>
      <c r="AK222" s="222"/>
      <c r="AL222" s="222"/>
      <c r="AM222" s="222"/>
      <c r="AN222" s="222"/>
      <c r="AO222" s="222"/>
      <c r="AP222" s="222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</row>
    <row r="223" spans="1:52" ht="13.5" customHeight="1" x14ac:dyDescent="0.35">
      <c r="A223" s="223"/>
      <c r="B223" s="224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222"/>
      <c r="AJ223" s="222"/>
      <c r="AK223" s="222"/>
      <c r="AL223" s="222"/>
      <c r="AM223" s="222"/>
      <c r="AN223" s="222"/>
      <c r="AO223" s="222"/>
      <c r="AP223" s="222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</row>
    <row r="224" spans="1:52" ht="13.5" customHeight="1" x14ac:dyDescent="0.35">
      <c r="A224" s="223"/>
      <c r="B224" s="224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222"/>
      <c r="AJ224" s="222"/>
      <c r="AK224" s="222"/>
      <c r="AL224" s="222"/>
      <c r="AM224" s="222"/>
      <c r="AN224" s="222"/>
      <c r="AO224" s="222"/>
      <c r="AP224" s="222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</row>
    <row r="225" spans="1:52" ht="13.5" customHeight="1" x14ac:dyDescent="0.35">
      <c r="A225" s="223"/>
      <c r="B225" s="224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222"/>
      <c r="AJ225" s="222"/>
      <c r="AK225" s="222"/>
      <c r="AL225" s="222"/>
      <c r="AM225" s="222"/>
      <c r="AN225" s="222"/>
      <c r="AO225" s="222"/>
      <c r="AP225" s="222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</row>
    <row r="226" spans="1:52" ht="13.5" customHeight="1" x14ac:dyDescent="0.35">
      <c r="A226" s="223"/>
      <c r="B226" s="224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222"/>
      <c r="AJ226" s="222"/>
      <c r="AK226" s="222"/>
      <c r="AL226" s="222"/>
      <c r="AM226" s="222"/>
      <c r="AN226" s="222"/>
      <c r="AO226" s="222"/>
      <c r="AP226" s="222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</row>
    <row r="227" spans="1:52" ht="13.5" customHeight="1" x14ac:dyDescent="0.35">
      <c r="A227" s="223"/>
      <c r="B227" s="224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222"/>
      <c r="AJ227" s="222"/>
      <c r="AK227" s="222"/>
      <c r="AL227" s="222"/>
      <c r="AM227" s="222"/>
      <c r="AN227" s="222"/>
      <c r="AO227" s="222"/>
      <c r="AP227" s="222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</row>
    <row r="228" spans="1:52" ht="13.5" customHeight="1" x14ac:dyDescent="0.35">
      <c r="A228" s="223"/>
      <c r="B228" s="224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222"/>
      <c r="AJ228" s="222"/>
      <c r="AK228" s="222"/>
      <c r="AL228" s="222"/>
      <c r="AM228" s="222"/>
      <c r="AN228" s="222"/>
      <c r="AO228" s="222"/>
      <c r="AP228" s="222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</row>
    <row r="229" spans="1:52" ht="13.5" customHeight="1" x14ac:dyDescent="0.35">
      <c r="A229" s="223"/>
      <c r="B229" s="224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222"/>
      <c r="AJ229" s="222"/>
      <c r="AK229" s="222"/>
      <c r="AL229" s="222"/>
      <c r="AM229" s="222"/>
      <c r="AN229" s="222"/>
      <c r="AO229" s="222"/>
      <c r="AP229" s="222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</row>
    <row r="230" spans="1:52" ht="13.5" customHeight="1" x14ac:dyDescent="0.35">
      <c r="A230" s="223"/>
      <c r="B230" s="224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222"/>
      <c r="AJ230" s="222"/>
      <c r="AK230" s="222"/>
      <c r="AL230" s="222"/>
      <c r="AM230" s="222"/>
      <c r="AN230" s="222"/>
      <c r="AO230" s="222"/>
      <c r="AP230" s="222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</row>
    <row r="231" spans="1:52" ht="13.5" customHeight="1" x14ac:dyDescent="0.35">
      <c r="A231" s="223"/>
      <c r="B231" s="224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222"/>
      <c r="AJ231" s="222"/>
      <c r="AK231" s="222"/>
      <c r="AL231" s="222"/>
      <c r="AM231" s="222"/>
      <c r="AN231" s="222"/>
      <c r="AO231" s="222"/>
      <c r="AP231" s="222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</row>
    <row r="232" spans="1:52" ht="13.5" customHeight="1" x14ac:dyDescent="0.35">
      <c r="A232" s="223"/>
      <c r="B232" s="224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222"/>
      <c r="AJ232" s="222"/>
      <c r="AK232" s="222"/>
      <c r="AL232" s="222"/>
      <c r="AM232" s="222"/>
      <c r="AN232" s="222"/>
      <c r="AO232" s="222"/>
      <c r="AP232" s="222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</row>
    <row r="233" spans="1:52" ht="13.5" customHeight="1" x14ac:dyDescent="0.35">
      <c r="A233" s="223"/>
      <c r="B233" s="224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222"/>
      <c r="AJ233" s="222"/>
      <c r="AK233" s="222"/>
      <c r="AL233" s="222"/>
      <c r="AM233" s="222"/>
      <c r="AN233" s="222"/>
      <c r="AO233" s="222"/>
      <c r="AP233" s="222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</row>
    <row r="234" spans="1:52" ht="13.5" customHeight="1" x14ac:dyDescent="0.35">
      <c r="A234" s="223"/>
      <c r="B234" s="224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222"/>
      <c r="AJ234" s="222"/>
      <c r="AK234" s="222"/>
      <c r="AL234" s="222"/>
      <c r="AM234" s="222"/>
      <c r="AN234" s="222"/>
      <c r="AO234" s="222"/>
      <c r="AP234" s="222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</row>
    <row r="235" spans="1:52" ht="13.5" customHeight="1" x14ac:dyDescent="0.35">
      <c r="A235" s="223"/>
      <c r="B235" s="224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222"/>
      <c r="AJ235" s="222"/>
      <c r="AK235" s="222"/>
      <c r="AL235" s="222"/>
      <c r="AM235" s="222"/>
      <c r="AN235" s="222"/>
      <c r="AO235" s="222"/>
      <c r="AP235" s="222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</row>
    <row r="236" spans="1:52" ht="13.5" customHeight="1" x14ac:dyDescent="0.35">
      <c r="A236" s="223"/>
      <c r="B236" s="224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222"/>
      <c r="AJ236" s="222"/>
      <c r="AK236" s="222"/>
      <c r="AL236" s="222"/>
      <c r="AM236" s="222"/>
      <c r="AN236" s="222"/>
      <c r="AO236" s="222"/>
      <c r="AP236" s="222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</row>
    <row r="237" spans="1:52" ht="13.5" customHeight="1" x14ac:dyDescent="0.35">
      <c r="A237" s="223"/>
      <c r="B237" s="224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222"/>
      <c r="AJ237" s="222"/>
      <c r="AK237" s="222"/>
      <c r="AL237" s="222"/>
      <c r="AM237" s="222"/>
      <c r="AN237" s="222"/>
      <c r="AO237" s="222"/>
      <c r="AP237" s="222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</row>
    <row r="238" spans="1:52" ht="13.5" customHeight="1" x14ac:dyDescent="0.35">
      <c r="A238" s="223"/>
      <c r="B238" s="224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222"/>
      <c r="AJ238" s="222"/>
      <c r="AK238" s="222"/>
      <c r="AL238" s="222"/>
      <c r="AM238" s="222"/>
      <c r="AN238" s="222"/>
      <c r="AO238" s="222"/>
      <c r="AP238" s="222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</row>
    <row r="239" spans="1:52" ht="13.5" customHeight="1" x14ac:dyDescent="0.35">
      <c r="A239" s="223"/>
      <c r="B239" s="224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222"/>
      <c r="AJ239" s="222"/>
      <c r="AK239" s="222"/>
      <c r="AL239" s="222"/>
      <c r="AM239" s="222"/>
      <c r="AN239" s="222"/>
      <c r="AO239" s="222"/>
      <c r="AP239" s="222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</row>
    <row r="240" spans="1:52" ht="13.5" customHeight="1" x14ac:dyDescent="0.35">
      <c r="A240" s="223"/>
      <c r="B240" s="224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222"/>
      <c r="AJ240" s="222"/>
      <c r="AK240" s="222"/>
      <c r="AL240" s="222"/>
      <c r="AM240" s="222"/>
      <c r="AN240" s="222"/>
      <c r="AO240" s="222"/>
      <c r="AP240" s="222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</row>
    <row r="241" spans="1:52" ht="13.5" customHeight="1" x14ac:dyDescent="0.35">
      <c r="A241" s="223"/>
      <c r="B241" s="224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222"/>
      <c r="AJ241" s="222"/>
      <c r="AK241" s="222"/>
      <c r="AL241" s="222"/>
      <c r="AM241" s="222"/>
      <c r="AN241" s="222"/>
      <c r="AO241" s="222"/>
      <c r="AP241" s="222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</row>
    <row r="242" spans="1:52" ht="13.5" customHeight="1" x14ac:dyDescent="0.35">
      <c r="A242" s="223"/>
      <c r="B242" s="224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222"/>
      <c r="AJ242" s="222"/>
      <c r="AK242" s="222"/>
      <c r="AL242" s="222"/>
      <c r="AM242" s="222"/>
      <c r="AN242" s="222"/>
      <c r="AO242" s="222"/>
      <c r="AP242" s="222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</row>
    <row r="243" spans="1:52" ht="13.5" customHeight="1" x14ac:dyDescent="0.35">
      <c r="A243" s="223"/>
      <c r="B243" s="224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222"/>
      <c r="AJ243" s="222"/>
      <c r="AK243" s="222"/>
      <c r="AL243" s="222"/>
      <c r="AM243" s="222"/>
      <c r="AN243" s="222"/>
      <c r="AO243" s="222"/>
      <c r="AP243" s="222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</row>
    <row r="244" spans="1:52" ht="13.5" customHeight="1" x14ac:dyDescent="0.35">
      <c r="A244" s="223"/>
      <c r="B244" s="224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222"/>
      <c r="AJ244" s="222"/>
      <c r="AK244" s="222"/>
      <c r="AL244" s="222"/>
      <c r="AM244" s="222"/>
      <c r="AN244" s="222"/>
      <c r="AO244" s="222"/>
      <c r="AP244" s="222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</row>
    <row r="245" spans="1:52" ht="13.5" customHeight="1" x14ac:dyDescent="0.35">
      <c r="A245" s="223"/>
      <c r="B245" s="224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222"/>
      <c r="AJ245" s="222"/>
      <c r="AK245" s="222"/>
      <c r="AL245" s="222"/>
      <c r="AM245" s="222"/>
      <c r="AN245" s="222"/>
      <c r="AO245" s="222"/>
      <c r="AP245" s="222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</row>
    <row r="246" spans="1:52" ht="13.5" customHeight="1" x14ac:dyDescent="0.35">
      <c r="A246" s="223"/>
      <c r="B246" s="224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222"/>
      <c r="AJ246" s="222"/>
      <c r="AK246" s="222"/>
      <c r="AL246" s="222"/>
      <c r="AM246" s="222"/>
      <c r="AN246" s="222"/>
      <c r="AO246" s="222"/>
      <c r="AP246" s="222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</row>
    <row r="247" spans="1:52" ht="13.5" customHeight="1" x14ac:dyDescent="0.35">
      <c r="A247" s="223"/>
      <c r="B247" s="224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222"/>
      <c r="AJ247" s="222"/>
      <c r="AK247" s="222"/>
      <c r="AL247" s="222"/>
      <c r="AM247" s="222"/>
      <c r="AN247" s="222"/>
      <c r="AO247" s="222"/>
      <c r="AP247" s="222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</row>
    <row r="248" spans="1:52" ht="13.5" customHeight="1" x14ac:dyDescent="0.35">
      <c r="A248" s="223"/>
      <c r="B248" s="224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222"/>
      <c r="AJ248" s="222"/>
      <c r="AK248" s="222"/>
      <c r="AL248" s="222"/>
      <c r="AM248" s="222"/>
      <c r="AN248" s="222"/>
      <c r="AO248" s="222"/>
      <c r="AP248" s="222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</row>
    <row r="249" spans="1:52" ht="13.5" customHeight="1" x14ac:dyDescent="0.35">
      <c r="A249" s="223"/>
      <c r="B249" s="224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222"/>
      <c r="AJ249" s="222"/>
      <c r="AK249" s="222"/>
      <c r="AL249" s="222"/>
      <c r="AM249" s="222"/>
      <c r="AN249" s="222"/>
      <c r="AO249" s="222"/>
      <c r="AP249" s="222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</row>
    <row r="250" spans="1:52" ht="13.5" customHeight="1" x14ac:dyDescent="0.35">
      <c r="A250" s="223"/>
      <c r="B250" s="224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222"/>
      <c r="AJ250" s="222"/>
      <c r="AK250" s="222"/>
      <c r="AL250" s="222"/>
      <c r="AM250" s="222"/>
      <c r="AN250" s="222"/>
      <c r="AO250" s="222"/>
      <c r="AP250" s="222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</row>
    <row r="251" spans="1:52" ht="13.5" customHeight="1" x14ac:dyDescent="0.35">
      <c r="A251" s="223"/>
      <c r="B251" s="224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222"/>
      <c r="AJ251" s="222"/>
      <c r="AK251" s="222"/>
      <c r="AL251" s="222"/>
      <c r="AM251" s="222"/>
      <c r="AN251" s="222"/>
      <c r="AO251" s="222"/>
      <c r="AP251" s="222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</row>
    <row r="252" spans="1:52" ht="13.5" customHeight="1" x14ac:dyDescent="0.35">
      <c r="A252" s="223"/>
      <c r="B252" s="224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222"/>
      <c r="AJ252" s="222"/>
      <c r="AK252" s="222"/>
      <c r="AL252" s="222"/>
      <c r="AM252" s="222"/>
      <c r="AN252" s="222"/>
      <c r="AO252" s="222"/>
      <c r="AP252" s="222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</row>
    <row r="253" spans="1:52" ht="13.5" customHeight="1" x14ac:dyDescent="0.35">
      <c r="A253" s="223"/>
      <c r="B253" s="224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222"/>
      <c r="AJ253" s="222"/>
      <c r="AK253" s="222"/>
      <c r="AL253" s="222"/>
      <c r="AM253" s="222"/>
      <c r="AN253" s="222"/>
      <c r="AO253" s="222"/>
      <c r="AP253" s="222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</row>
    <row r="254" spans="1:52" ht="13.5" customHeight="1" x14ac:dyDescent="0.35">
      <c r="A254" s="223"/>
      <c r="B254" s="224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222"/>
      <c r="AJ254" s="222"/>
      <c r="AK254" s="222"/>
      <c r="AL254" s="222"/>
      <c r="AM254" s="222"/>
      <c r="AN254" s="222"/>
      <c r="AO254" s="222"/>
      <c r="AP254" s="222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</row>
    <row r="255" spans="1:52" ht="13.5" customHeight="1" x14ac:dyDescent="0.35">
      <c r="A255" s="223"/>
      <c r="B255" s="224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222"/>
      <c r="AJ255" s="222"/>
      <c r="AK255" s="222"/>
      <c r="AL255" s="222"/>
      <c r="AM255" s="222"/>
      <c r="AN255" s="222"/>
      <c r="AO255" s="222"/>
      <c r="AP255" s="222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</row>
    <row r="256" spans="1:52" ht="13.5" customHeight="1" x14ac:dyDescent="0.35">
      <c r="A256" s="223"/>
      <c r="B256" s="224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222"/>
      <c r="AJ256" s="222"/>
      <c r="AK256" s="222"/>
      <c r="AL256" s="222"/>
      <c r="AM256" s="222"/>
      <c r="AN256" s="222"/>
      <c r="AO256" s="222"/>
      <c r="AP256" s="222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</row>
    <row r="257" spans="1:52" ht="13.5" customHeight="1" x14ac:dyDescent="0.35">
      <c r="A257" s="223"/>
      <c r="B257" s="224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222"/>
      <c r="AJ257" s="222"/>
      <c r="AK257" s="222"/>
      <c r="AL257" s="222"/>
      <c r="AM257" s="222"/>
      <c r="AN257" s="222"/>
      <c r="AO257" s="222"/>
      <c r="AP257" s="222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</row>
    <row r="258" spans="1:52" ht="13.5" customHeight="1" x14ac:dyDescent="0.35">
      <c r="A258" s="223"/>
      <c r="B258" s="224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222"/>
      <c r="AJ258" s="222"/>
      <c r="AK258" s="222"/>
      <c r="AL258" s="222"/>
      <c r="AM258" s="222"/>
      <c r="AN258" s="222"/>
      <c r="AO258" s="222"/>
      <c r="AP258" s="222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</row>
    <row r="259" spans="1:52" ht="13.5" customHeight="1" x14ac:dyDescent="0.35">
      <c r="A259" s="223"/>
      <c r="B259" s="224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222"/>
      <c r="AJ259" s="222"/>
      <c r="AK259" s="222"/>
      <c r="AL259" s="222"/>
      <c r="AM259" s="222"/>
      <c r="AN259" s="222"/>
      <c r="AO259" s="222"/>
      <c r="AP259" s="222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</row>
    <row r="260" spans="1:52" ht="13.5" customHeight="1" x14ac:dyDescent="0.35">
      <c r="A260" s="223"/>
      <c r="B260" s="224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222"/>
      <c r="AJ260" s="222"/>
      <c r="AK260" s="222"/>
      <c r="AL260" s="222"/>
      <c r="AM260" s="222"/>
      <c r="AN260" s="222"/>
      <c r="AO260" s="222"/>
      <c r="AP260" s="222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</row>
    <row r="261" spans="1:52" ht="13.5" customHeight="1" x14ac:dyDescent="0.35">
      <c r="A261" s="223"/>
      <c r="B261" s="224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222"/>
      <c r="AJ261" s="222"/>
      <c r="AK261" s="222"/>
      <c r="AL261" s="222"/>
      <c r="AM261" s="222"/>
      <c r="AN261" s="222"/>
      <c r="AO261" s="222"/>
      <c r="AP261" s="222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</row>
    <row r="262" spans="1:52" ht="13.5" customHeight="1" x14ac:dyDescent="0.35">
      <c r="A262" s="223"/>
      <c r="B262" s="224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222"/>
      <c r="AJ262" s="222"/>
      <c r="AK262" s="222"/>
      <c r="AL262" s="222"/>
      <c r="AM262" s="222"/>
      <c r="AN262" s="222"/>
      <c r="AO262" s="222"/>
      <c r="AP262" s="222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</row>
    <row r="263" spans="1:52" ht="13.5" customHeight="1" x14ac:dyDescent="0.35">
      <c r="A263" s="223"/>
      <c r="B263" s="224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222"/>
      <c r="AJ263" s="222"/>
      <c r="AK263" s="222"/>
      <c r="AL263" s="222"/>
      <c r="AM263" s="222"/>
      <c r="AN263" s="222"/>
      <c r="AO263" s="222"/>
      <c r="AP263" s="222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</row>
    <row r="264" spans="1:52" ht="13.5" customHeight="1" x14ac:dyDescent="0.35">
      <c r="A264" s="223"/>
      <c r="B264" s="224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222"/>
      <c r="AJ264" s="222"/>
      <c r="AK264" s="222"/>
      <c r="AL264" s="222"/>
      <c r="AM264" s="222"/>
      <c r="AN264" s="222"/>
      <c r="AO264" s="222"/>
      <c r="AP264" s="222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</row>
    <row r="265" spans="1:52" ht="13.5" customHeight="1" x14ac:dyDescent="0.35">
      <c r="A265" s="223"/>
      <c r="B265" s="224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222"/>
      <c r="AJ265" s="222"/>
      <c r="AK265" s="222"/>
      <c r="AL265" s="222"/>
      <c r="AM265" s="222"/>
      <c r="AN265" s="222"/>
      <c r="AO265" s="222"/>
      <c r="AP265" s="222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</row>
    <row r="266" spans="1:52" ht="13.5" customHeight="1" x14ac:dyDescent="0.35">
      <c r="A266" s="223"/>
      <c r="B266" s="224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222"/>
      <c r="AJ266" s="222"/>
      <c r="AK266" s="222"/>
      <c r="AL266" s="222"/>
      <c r="AM266" s="222"/>
      <c r="AN266" s="222"/>
      <c r="AO266" s="222"/>
      <c r="AP266" s="222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</row>
    <row r="267" spans="1:52" ht="13.5" customHeight="1" x14ac:dyDescent="0.35">
      <c r="A267" s="223"/>
      <c r="B267" s="224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222"/>
      <c r="AJ267" s="222"/>
      <c r="AK267" s="222"/>
      <c r="AL267" s="222"/>
      <c r="AM267" s="222"/>
      <c r="AN267" s="222"/>
      <c r="AO267" s="222"/>
      <c r="AP267" s="222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</row>
    <row r="268" spans="1:52" ht="13.5" customHeight="1" x14ac:dyDescent="0.35">
      <c r="A268" s="223"/>
      <c r="B268" s="224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222"/>
      <c r="AJ268" s="222"/>
      <c r="AK268" s="222"/>
      <c r="AL268" s="222"/>
      <c r="AM268" s="222"/>
      <c r="AN268" s="222"/>
      <c r="AO268" s="222"/>
      <c r="AP268" s="222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</row>
    <row r="269" spans="1:52" ht="13.5" customHeight="1" x14ac:dyDescent="0.35">
      <c r="A269" s="223"/>
      <c r="B269" s="224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222"/>
      <c r="AJ269" s="222"/>
      <c r="AK269" s="222"/>
      <c r="AL269" s="222"/>
      <c r="AM269" s="222"/>
      <c r="AN269" s="222"/>
      <c r="AO269" s="222"/>
      <c r="AP269" s="222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</row>
    <row r="270" spans="1:52" ht="13.5" customHeight="1" x14ac:dyDescent="0.35">
      <c r="A270" s="223"/>
      <c r="B270" s="224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222"/>
      <c r="AJ270" s="222"/>
      <c r="AK270" s="222"/>
      <c r="AL270" s="222"/>
      <c r="AM270" s="222"/>
      <c r="AN270" s="222"/>
      <c r="AO270" s="222"/>
      <c r="AP270" s="222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</row>
    <row r="271" spans="1:52" ht="13.5" customHeight="1" x14ac:dyDescent="0.35">
      <c r="A271" s="223"/>
      <c r="B271" s="224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222"/>
      <c r="AJ271" s="222"/>
      <c r="AK271" s="222"/>
      <c r="AL271" s="222"/>
      <c r="AM271" s="222"/>
      <c r="AN271" s="222"/>
      <c r="AO271" s="222"/>
      <c r="AP271" s="222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</row>
    <row r="272" spans="1:52" ht="13.5" customHeight="1" x14ac:dyDescent="0.35">
      <c r="A272" s="223"/>
      <c r="B272" s="224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222"/>
      <c r="AJ272" s="222"/>
      <c r="AK272" s="222"/>
      <c r="AL272" s="222"/>
      <c r="AM272" s="222"/>
      <c r="AN272" s="222"/>
      <c r="AO272" s="222"/>
      <c r="AP272" s="222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</row>
    <row r="273" spans="1:52" ht="13.5" customHeight="1" x14ac:dyDescent="0.35">
      <c r="A273" s="223"/>
      <c r="B273" s="224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222"/>
      <c r="AJ273" s="222"/>
      <c r="AK273" s="222"/>
      <c r="AL273" s="222"/>
      <c r="AM273" s="222"/>
      <c r="AN273" s="222"/>
      <c r="AO273" s="222"/>
      <c r="AP273" s="222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</row>
    <row r="274" spans="1:52" ht="13.5" customHeight="1" x14ac:dyDescent="0.35">
      <c r="A274" s="223"/>
      <c r="B274" s="224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222"/>
      <c r="AJ274" s="222"/>
      <c r="AK274" s="222"/>
      <c r="AL274" s="222"/>
      <c r="AM274" s="222"/>
      <c r="AN274" s="222"/>
      <c r="AO274" s="222"/>
      <c r="AP274" s="222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</row>
    <row r="275" spans="1:52" ht="13.5" customHeight="1" x14ac:dyDescent="0.35">
      <c r="A275" s="223"/>
      <c r="B275" s="224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222"/>
      <c r="AJ275" s="222"/>
      <c r="AK275" s="222"/>
      <c r="AL275" s="222"/>
      <c r="AM275" s="222"/>
      <c r="AN275" s="222"/>
      <c r="AO275" s="222"/>
      <c r="AP275" s="222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</row>
    <row r="276" spans="1:52" ht="13.5" customHeight="1" x14ac:dyDescent="0.35">
      <c r="A276" s="223"/>
      <c r="B276" s="224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222"/>
      <c r="AJ276" s="222"/>
      <c r="AK276" s="222"/>
      <c r="AL276" s="222"/>
      <c r="AM276" s="222"/>
      <c r="AN276" s="222"/>
      <c r="AO276" s="222"/>
      <c r="AP276" s="222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</row>
    <row r="277" spans="1:52" ht="13.5" customHeight="1" x14ac:dyDescent="0.35">
      <c r="A277" s="223"/>
      <c r="B277" s="224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222"/>
      <c r="AJ277" s="222"/>
      <c r="AK277" s="222"/>
      <c r="AL277" s="222"/>
      <c r="AM277" s="222"/>
      <c r="AN277" s="222"/>
      <c r="AO277" s="222"/>
      <c r="AP277" s="222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</row>
    <row r="278" spans="1:52" ht="13.5" customHeight="1" x14ac:dyDescent="0.35">
      <c r="A278" s="223"/>
      <c r="B278" s="224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222"/>
      <c r="AJ278" s="222"/>
      <c r="AK278" s="222"/>
      <c r="AL278" s="222"/>
      <c r="AM278" s="222"/>
      <c r="AN278" s="222"/>
      <c r="AO278" s="222"/>
      <c r="AP278" s="222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</row>
    <row r="279" spans="1:52" ht="13.5" customHeight="1" x14ac:dyDescent="0.35">
      <c r="A279" s="223"/>
      <c r="B279" s="224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222"/>
      <c r="AJ279" s="222"/>
      <c r="AK279" s="222"/>
      <c r="AL279" s="222"/>
      <c r="AM279" s="222"/>
      <c r="AN279" s="222"/>
      <c r="AO279" s="222"/>
      <c r="AP279" s="222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</row>
    <row r="280" spans="1:52" ht="13.5" customHeight="1" x14ac:dyDescent="0.35">
      <c r="A280" s="223"/>
      <c r="B280" s="224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222"/>
      <c r="AJ280" s="222"/>
      <c r="AK280" s="222"/>
      <c r="AL280" s="222"/>
      <c r="AM280" s="222"/>
      <c r="AN280" s="222"/>
      <c r="AO280" s="222"/>
      <c r="AP280" s="222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</row>
    <row r="281" spans="1:52" ht="13.5" customHeight="1" x14ac:dyDescent="0.35">
      <c r="A281" s="223"/>
      <c r="B281" s="224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222"/>
      <c r="AJ281" s="222"/>
      <c r="AK281" s="222"/>
      <c r="AL281" s="222"/>
      <c r="AM281" s="222"/>
      <c r="AN281" s="222"/>
      <c r="AO281" s="222"/>
      <c r="AP281" s="222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</row>
    <row r="282" spans="1:52" ht="13.5" customHeight="1" x14ac:dyDescent="0.35">
      <c r="A282" s="223"/>
      <c r="B282" s="224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222"/>
      <c r="AJ282" s="222"/>
      <c r="AK282" s="222"/>
      <c r="AL282" s="222"/>
      <c r="AM282" s="222"/>
      <c r="AN282" s="222"/>
      <c r="AO282" s="222"/>
      <c r="AP282" s="222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</row>
    <row r="283" spans="1:52" ht="13.5" customHeight="1" x14ac:dyDescent="0.35">
      <c r="A283" s="223"/>
      <c r="B283" s="224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222"/>
      <c r="AJ283" s="222"/>
      <c r="AK283" s="222"/>
      <c r="AL283" s="222"/>
      <c r="AM283" s="222"/>
      <c r="AN283" s="222"/>
      <c r="AO283" s="222"/>
      <c r="AP283" s="222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</row>
    <row r="284" spans="1:52" ht="13.5" customHeight="1" x14ac:dyDescent="0.35">
      <c r="A284" s="223"/>
      <c r="B284" s="224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222"/>
      <c r="AJ284" s="222"/>
      <c r="AK284" s="222"/>
      <c r="AL284" s="222"/>
      <c r="AM284" s="222"/>
      <c r="AN284" s="222"/>
      <c r="AO284" s="222"/>
      <c r="AP284" s="222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</row>
    <row r="285" spans="1:52" ht="13.5" customHeight="1" x14ac:dyDescent="0.35">
      <c r="A285" s="223"/>
      <c r="B285" s="224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222"/>
      <c r="AJ285" s="222"/>
      <c r="AK285" s="222"/>
      <c r="AL285" s="222"/>
      <c r="AM285" s="222"/>
      <c r="AN285" s="222"/>
      <c r="AO285" s="222"/>
      <c r="AP285" s="222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</row>
    <row r="286" spans="1:52" ht="13.5" customHeight="1" x14ac:dyDescent="0.35">
      <c r="A286" s="223"/>
      <c r="B286" s="224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222"/>
      <c r="AJ286" s="222"/>
      <c r="AK286" s="222"/>
      <c r="AL286" s="222"/>
      <c r="AM286" s="222"/>
      <c r="AN286" s="222"/>
      <c r="AO286" s="222"/>
      <c r="AP286" s="222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</row>
    <row r="287" spans="1:52" ht="13.5" customHeight="1" x14ac:dyDescent="0.35">
      <c r="A287" s="223"/>
      <c r="B287" s="224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222"/>
      <c r="AJ287" s="222"/>
      <c r="AK287" s="222"/>
      <c r="AL287" s="222"/>
      <c r="AM287" s="222"/>
      <c r="AN287" s="222"/>
      <c r="AO287" s="222"/>
      <c r="AP287" s="222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</row>
    <row r="288" spans="1:52" ht="13.5" customHeight="1" x14ac:dyDescent="0.35">
      <c r="A288" s="223"/>
      <c r="B288" s="224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222"/>
      <c r="AJ288" s="222"/>
      <c r="AK288" s="222"/>
      <c r="AL288" s="222"/>
      <c r="AM288" s="222"/>
      <c r="AN288" s="222"/>
      <c r="AO288" s="222"/>
      <c r="AP288" s="222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</row>
    <row r="289" spans="1:52" ht="13.5" customHeight="1" x14ac:dyDescent="0.35">
      <c r="A289" s="223"/>
      <c r="B289" s="224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222"/>
      <c r="AJ289" s="222"/>
      <c r="AK289" s="222"/>
      <c r="AL289" s="222"/>
      <c r="AM289" s="222"/>
      <c r="AN289" s="222"/>
      <c r="AO289" s="222"/>
      <c r="AP289" s="222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</row>
    <row r="290" spans="1:52" ht="13.5" customHeight="1" x14ac:dyDescent="0.35">
      <c r="A290" s="223"/>
      <c r="B290" s="224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222"/>
      <c r="AJ290" s="222"/>
      <c r="AK290" s="222"/>
      <c r="AL290" s="222"/>
      <c r="AM290" s="222"/>
      <c r="AN290" s="222"/>
      <c r="AO290" s="222"/>
      <c r="AP290" s="222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</row>
    <row r="291" spans="1:52" ht="13.5" customHeight="1" x14ac:dyDescent="0.35">
      <c r="A291" s="223"/>
      <c r="B291" s="224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222"/>
      <c r="AJ291" s="222"/>
      <c r="AK291" s="222"/>
      <c r="AL291" s="222"/>
      <c r="AM291" s="222"/>
      <c r="AN291" s="222"/>
      <c r="AO291" s="222"/>
      <c r="AP291" s="222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</row>
    <row r="292" spans="1:52" ht="13.5" customHeight="1" x14ac:dyDescent="0.35">
      <c r="A292" s="223"/>
      <c r="B292" s="224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222"/>
      <c r="AJ292" s="222"/>
      <c r="AK292" s="222"/>
      <c r="AL292" s="222"/>
      <c r="AM292" s="222"/>
      <c r="AN292" s="222"/>
      <c r="AO292" s="222"/>
      <c r="AP292" s="222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</row>
    <row r="293" spans="1:52" ht="13.5" customHeight="1" x14ac:dyDescent="0.35">
      <c r="A293" s="223"/>
      <c r="B293" s="224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222"/>
      <c r="AJ293" s="222"/>
      <c r="AK293" s="222"/>
      <c r="AL293" s="222"/>
      <c r="AM293" s="222"/>
      <c r="AN293" s="222"/>
      <c r="AO293" s="222"/>
      <c r="AP293" s="222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</row>
    <row r="294" spans="1:52" ht="13.5" customHeight="1" x14ac:dyDescent="0.35">
      <c r="A294" s="223"/>
      <c r="B294" s="224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222"/>
      <c r="AJ294" s="222"/>
      <c r="AK294" s="222"/>
      <c r="AL294" s="222"/>
      <c r="AM294" s="222"/>
      <c r="AN294" s="222"/>
      <c r="AO294" s="222"/>
      <c r="AP294" s="222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</row>
    <row r="295" spans="1:52" ht="13.5" customHeight="1" x14ac:dyDescent="0.35">
      <c r="A295" s="223"/>
      <c r="B295" s="224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222"/>
      <c r="AJ295" s="222"/>
      <c r="AK295" s="222"/>
      <c r="AL295" s="222"/>
      <c r="AM295" s="222"/>
      <c r="AN295" s="222"/>
      <c r="AO295" s="222"/>
      <c r="AP295" s="222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</row>
    <row r="296" spans="1:52" ht="13.5" customHeight="1" x14ac:dyDescent="0.35">
      <c r="A296" s="223"/>
      <c r="B296" s="224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222"/>
      <c r="AJ296" s="222"/>
      <c r="AK296" s="222"/>
      <c r="AL296" s="222"/>
      <c r="AM296" s="222"/>
      <c r="AN296" s="222"/>
      <c r="AO296" s="222"/>
      <c r="AP296" s="222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</row>
    <row r="297" spans="1:52" ht="13.5" customHeight="1" x14ac:dyDescent="0.35">
      <c r="A297" s="223"/>
      <c r="B297" s="224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222"/>
      <c r="AJ297" s="222"/>
      <c r="AK297" s="222"/>
      <c r="AL297" s="222"/>
      <c r="AM297" s="222"/>
      <c r="AN297" s="222"/>
      <c r="AO297" s="222"/>
      <c r="AP297" s="222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</row>
    <row r="298" spans="1:52" ht="13.5" customHeight="1" x14ac:dyDescent="0.35">
      <c r="A298" s="223"/>
      <c r="B298" s="224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222"/>
      <c r="AJ298" s="222"/>
      <c r="AK298" s="222"/>
      <c r="AL298" s="222"/>
      <c r="AM298" s="222"/>
      <c r="AN298" s="222"/>
      <c r="AO298" s="222"/>
      <c r="AP298" s="222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</row>
    <row r="299" spans="1:52" ht="13.5" customHeight="1" x14ac:dyDescent="0.35">
      <c r="A299" s="223"/>
      <c r="B299" s="224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222"/>
      <c r="AJ299" s="222"/>
      <c r="AK299" s="222"/>
      <c r="AL299" s="222"/>
      <c r="AM299" s="222"/>
      <c r="AN299" s="222"/>
      <c r="AO299" s="222"/>
      <c r="AP299" s="222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</row>
    <row r="300" spans="1:52" ht="13.5" customHeight="1" x14ac:dyDescent="0.35">
      <c r="A300" s="223"/>
      <c r="B300" s="224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222"/>
      <c r="AJ300" s="222"/>
      <c r="AK300" s="222"/>
      <c r="AL300" s="222"/>
      <c r="AM300" s="222"/>
      <c r="AN300" s="222"/>
      <c r="AO300" s="222"/>
      <c r="AP300" s="222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</row>
    <row r="301" spans="1:52" ht="13.5" customHeight="1" x14ac:dyDescent="0.35">
      <c r="A301" s="223"/>
      <c r="B301" s="224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222"/>
      <c r="AJ301" s="222"/>
      <c r="AK301" s="222"/>
      <c r="AL301" s="222"/>
      <c r="AM301" s="222"/>
      <c r="AN301" s="222"/>
      <c r="AO301" s="222"/>
      <c r="AP301" s="222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</row>
    <row r="302" spans="1:52" ht="13.5" customHeight="1" x14ac:dyDescent="0.35">
      <c r="A302" s="223"/>
      <c r="B302" s="224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222"/>
      <c r="AJ302" s="222"/>
      <c r="AK302" s="222"/>
      <c r="AL302" s="222"/>
      <c r="AM302" s="222"/>
      <c r="AN302" s="222"/>
      <c r="AO302" s="222"/>
      <c r="AP302" s="222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</row>
    <row r="303" spans="1:52" ht="13.5" customHeight="1" x14ac:dyDescent="0.35">
      <c r="A303" s="223"/>
      <c r="B303" s="224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222"/>
      <c r="AJ303" s="222"/>
      <c r="AK303" s="222"/>
      <c r="AL303" s="222"/>
      <c r="AM303" s="222"/>
      <c r="AN303" s="222"/>
      <c r="AO303" s="222"/>
      <c r="AP303" s="222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</row>
    <row r="304" spans="1:52" ht="13.5" customHeight="1" x14ac:dyDescent="0.35">
      <c r="A304" s="223"/>
      <c r="B304" s="224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222"/>
      <c r="AJ304" s="222"/>
      <c r="AK304" s="222"/>
      <c r="AL304" s="222"/>
      <c r="AM304" s="222"/>
      <c r="AN304" s="222"/>
      <c r="AO304" s="222"/>
      <c r="AP304" s="222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</row>
    <row r="305" spans="1:52" ht="13.5" customHeight="1" x14ac:dyDescent="0.35">
      <c r="A305" s="223"/>
      <c r="B305" s="224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222"/>
      <c r="AJ305" s="222"/>
      <c r="AK305" s="222"/>
      <c r="AL305" s="222"/>
      <c r="AM305" s="222"/>
      <c r="AN305" s="222"/>
      <c r="AO305" s="222"/>
      <c r="AP305" s="222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</row>
    <row r="306" spans="1:52" ht="13.5" customHeight="1" x14ac:dyDescent="0.35">
      <c r="A306" s="223"/>
      <c r="B306" s="224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222"/>
      <c r="AJ306" s="222"/>
      <c r="AK306" s="222"/>
      <c r="AL306" s="222"/>
      <c r="AM306" s="222"/>
      <c r="AN306" s="222"/>
      <c r="AO306" s="222"/>
      <c r="AP306" s="222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</row>
    <row r="307" spans="1:52" ht="13.5" customHeight="1" x14ac:dyDescent="0.35">
      <c r="A307" s="223"/>
      <c r="B307" s="224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222"/>
      <c r="AJ307" s="222"/>
      <c r="AK307" s="222"/>
      <c r="AL307" s="222"/>
      <c r="AM307" s="222"/>
      <c r="AN307" s="222"/>
      <c r="AO307" s="222"/>
      <c r="AP307" s="222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</row>
    <row r="308" spans="1:52" ht="13.5" customHeight="1" x14ac:dyDescent="0.35">
      <c r="A308" s="223"/>
      <c r="B308" s="224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222"/>
      <c r="AJ308" s="222"/>
      <c r="AK308" s="222"/>
      <c r="AL308" s="222"/>
      <c r="AM308" s="222"/>
      <c r="AN308" s="222"/>
      <c r="AO308" s="222"/>
      <c r="AP308" s="222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</row>
    <row r="309" spans="1:52" ht="13.5" customHeight="1" x14ac:dyDescent="0.35">
      <c r="A309" s="223"/>
      <c r="B309" s="224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222"/>
      <c r="AJ309" s="222"/>
      <c r="AK309" s="222"/>
      <c r="AL309" s="222"/>
      <c r="AM309" s="222"/>
      <c r="AN309" s="222"/>
      <c r="AO309" s="222"/>
      <c r="AP309" s="222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</row>
    <row r="310" spans="1:52" ht="13.5" customHeight="1" x14ac:dyDescent="0.35">
      <c r="A310" s="223"/>
      <c r="B310" s="224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222"/>
      <c r="AJ310" s="222"/>
      <c r="AK310" s="222"/>
      <c r="AL310" s="222"/>
      <c r="AM310" s="222"/>
      <c r="AN310" s="222"/>
      <c r="AO310" s="222"/>
      <c r="AP310" s="222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</row>
    <row r="311" spans="1:52" ht="13.5" customHeight="1" x14ac:dyDescent="0.35">
      <c r="A311" s="223"/>
      <c r="B311" s="224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222"/>
      <c r="AJ311" s="222"/>
      <c r="AK311" s="222"/>
      <c r="AL311" s="222"/>
      <c r="AM311" s="222"/>
      <c r="AN311" s="222"/>
      <c r="AO311" s="222"/>
      <c r="AP311" s="222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</row>
    <row r="312" spans="1:52" ht="13.5" customHeight="1" x14ac:dyDescent="0.35">
      <c r="A312" s="223"/>
      <c r="B312" s="224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222"/>
      <c r="AJ312" s="222"/>
      <c r="AK312" s="222"/>
      <c r="AL312" s="222"/>
      <c r="AM312" s="222"/>
      <c r="AN312" s="222"/>
      <c r="AO312" s="222"/>
      <c r="AP312" s="222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</row>
    <row r="313" spans="1:52" ht="13.5" customHeight="1" x14ac:dyDescent="0.35">
      <c r="A313" s="223"/>
      <c r="B313" s="224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222"/>
      <c r="AJ313" s="222"/>
      <c r="AK313" s="222"/>
      <c r="AL313" s="222"/>
      <c r="AM313" s="222"/>
      <c r="AN313" s="222"/>
      <c r="AO313" s="222"/>
      <c r="AP313" s="222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</row>
    <row r="314" spans="1:52" ht="13.5" customHeight="1" x14ac:dyDescent="0.35">
      <c r="A314" s="223"/>
      <c r="B314" s="224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222"/>
      <c r="AJ314" s="222"/>
      <c r="AK314" s="222"/>
      <c r="AL314" s="222"/>
      <c r="AM314" s="222"/>
      <c r="AN314" s="222"/>
      <c r="AO314" s="222"/>
      <c r="AP314" s="222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</row>
    <row r="315" spans="1:52" ht="13.5" customHeight="1" x14ac:dyDescent="0.35">
      <c r="A315" s="223"/>
      <c r="B315" s="224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222"/>
      <c r="AJ315" s="222"/>
      <c r="AK315" s="222"/>
      <c r="AL315" s="222"/>
      <c r="AM315" s="222"/>
      <c r="AN315" s="222"/>
      <c r="AO315" s="222"/>
      <c r="AP315" s="222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</row>
    <row r="316" spans="1:52" ht="13.5" customHeight="1" x14ac:dyDescent="0.35">
      <c r="A316" s="223"/>
      <c r="B316" s="224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222"/>
      <c r="AJ316" s="222"/>
      <c r="AK316" s="222"/>
      <c r="AL316" s="222"/>
      <c r="AM316" s="222"/>
      <c r="AN316" s="222"/>
      <c r="AO316" s="222"/>
      <c r="AP316" s="222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</row>
    <row r="317" spans="1:52" ht="13.5" customHeight="1" x14ac:dyDescent="0.35">
      <c r="A317" s="223"/>
      <c r="B317" s="224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222"/>
      <c r="AJ317" s="222"/>
      <c r="AK317" s="222"/>
      <c r="AL317" s="222"/>
      <c r="AM317" s="222"/>
      <c r="AN317" s="222"/>
      <c r="AO317" s="222"/>
      <c r="AP317" s="222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</row>
    <row r="318" spans="1:52" ht="13.5" customHeight="1" x14ac:dyDescent="0.35">
      <c r="A318" s="223"/>
      <c r="B318" s="224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222"/>
      <c r="AJ318" s="222"/>
      <c r="AK318" s="222"/>
      <c r="AL318" s="222"/>
      <c r="AM318" s="222"/>
      <c r="AN318" s="222"/>
      <c r="AO318" s="222"/>
      <c r="AP318" s="222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</row>
    <row r="319" spans="1:52" ht="13.5" customHeight="1" x14ac:dyDescent="0.35">
      <c r="A319" s="223"/>
      <c r="B319" s="224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222"/>
      <c r="AJ319" s="222"/>
      <c r="AK319" s="222"/>
      <c r="AL319" s="222"/>
      <c r="AM319" s="222"/>
      <c r="AN319" s="222"/>
      <c r="AO319" s="222"/>
      <c r="AP319" s="222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</row>
    <row r="320" spans="1:52" ht="13.5" customHeight="1" x14ac:dyDescent="0.35">
      <c r="A320" s="223"/>
      <c r="B320" s="224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222"/>
      <c r="AJ320" s="222"/>
      <c r="AK320" s="222"/>
      <c r="AL320" s="222"/>
      <c r="AM320" s="222"/>
      <c r="AN320" s="222"/>
      <c r="AO320" s="222"/>
      <c r="AP320" s="222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</row>
    <row r="321" spans="1:52" ht="13.5" customHeight="1" x14ac:dyDescent="0.35">
      <c r="A321" s="223"/>
      <c r="B321" s="224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222"/>
      <c r="AJ321" s="222"/>
      <c r="AK321" s="222"/>
      <c r="AL321" s="222"/>
      <c r="AM321" s="222"/>
      <c r="AN321" s="222"/>
      <c r="AO321" s="222"/>
      <c r="AP321" s="222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</row>
    <row r="322" spans="1:52" ht="13.5" customHeight="1" x14ac:dyDescent="0.35">
      <c r="A322" s="223"/>
      <c r="B322" s="224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222"/>
      <c r="AJ322" s="222"/>
      <c r="AK322" s="222"/>
      <c r="AL322" s="222"/>
      <c r="AM322" s="222"/>
      <c r="AN322" s="222"/>
      <c r="AO322" s="222"/>
      <c r="AP322" s="222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</row>
    <row r="323" spans="1:52" ht="13.5" customHeight="1" x14ac:dyDescent="0.35">
      <c r="A323" s="223"/>
      <c r="B323" s="224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222"/>
      <c r="AJ323" s="222"/>
      <c r="AK323" s="222"/>
      <c r="AL323" s="222"/>
      <c r="AM323" s="222"/>
      <c r="AN323" s="222"/>
      <c r="AO323" s="222"/>
      <c r="AP323" s="222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</row>
    <row r="324" spans="1:52" ht="13.5" customHeight="1" x14ac:dyDescent="0.35">
      <c r="A324" s="223"/>
      <c r="B324" s="224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222"/>
      <c r="AJ324" s="222"/>
      <c r="AK324" s="222"/>
      <c r="AL324" s="222"/>
      <c r="AM324" s="222"/>
      <c r="AN324" s="222"/>
      <c r="AO324" s="222"/>
      <c r="AP324" s="222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</row>
    <row r="325" spans="1:52" ht="13.5" customHeight="1" x14ac:dyDescent="0.35">
      <c r="A325" s="223"/>
      <c r="B325" s="224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222"/>
      <c r="AJ325" s="222"/>
      <c r="AK325" s="222"/>
      <c r="AL325" s="222"/>
      <c r="AM325" s="222"/>
      <c r="AN325" s="222"/>
      <c r="AO325" s="222"/>
      <c r="AP325" s="222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</row>
    <row r="326" spans="1:52" ht="13.5" customHeight="1" x14ac:dyDescent="0.35">
      <c r="A326" s="223"/>
      <c r="B326" s="224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222"/>
      <c r="AJ326" s="222"/>
      <c r="AK326" s="222"/>
      <c r="AL326" s="222"/>
      <c r="AM326" s="222"/>
      <c r="AN326" s="222"/>
      <c r="AO326" s="222"/>
      <c r="AP326" s="222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</row>
    <row r="327" spans="1:52" ht="13.5" customHeight="1" x14ac:dyDescent="0.35">
      <c r="A327" s="223"/>
      <c r="B327" s="224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222"/>
      <c r="AJ327" s="222"/>
      <c r="AK327" s="222"/>
      <c r="AL327" s="222"/>
      <c r="AM327" s="222"/>
      <c r="AN327" s="222"/>
      <c r="AO327" s="222"/>
      <c r="AP327" s="222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</row>
    <row r="328" spans="1:52" ht="13.5" customHeight="1" x14ac:dyDescent="0.35">
      <c r="A328" s="223"/>
      <c r="B328" s="224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222"/>
      <c r="AJ328" s="222"/>
      <c r="AK328" s="222"/>
      <c r="AL328" s="222"/>
      <c r="AM328" s="222"/>
      <c r="AN328" s="222"/>
      <c r="AO328" s="222"/>
      <c r="AP328" s="222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</row>
    <row r="329" spans="1:52" ht="13.5" customHeight="1" x14ac:dyDescent="0.35">
      <c r="A329" s="223"/>
      <c r="B329" s="224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222"/>
      <c r="AJ329" s="222"/>
      <c r="AK329" s="222"/>
      <c r="AL329" s="222"/>
      <c r="AM329" s="222"/>
      <c r="AN329" s="222"/>
      <c r="AO329" s="222"/>
      <c r="AP329" s="222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</row>
    <row r="330" spans="1:52" ht="13.5" customHeight="1" x14ac:dyDescent="0.35">
      <c r="A330" s="223"/>
      <c r="B330" s="224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222"/>
      <c r="AJ330" s="222"/>
      <c r="AK330" s="222"/>
      <c r="AL330" s="222"/>
      <c r="AM330" s="222"/>
      <c r="AN330" s="222"/>
      <c r="AO330" s="222"/>
      <c r="AP330" s="222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</row>
    <row r="331" spans="1:52" ht="13.5" customHeight="1" x14ac:dyDescent="0.35">
      <c r="A331" s="223"/>
      <c r="B331" s="224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222"/>
      <c r="AJ331" s="222"/>
      <c r="AK331" s="222"/>
      <c r="AL331" s="222"/>
      <c r="AM331" s="222"/>
      <c r="AN331" s="222"/>
      <c r="AO331" s="222"/>
      <c r="AP331" s="222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</row>
    <row r="332" spans="1:52" ht="13.5" customHeight="1" x14ac:dyDescent="0.35">
      <c r="A332" s="223"/>
      <c r="B332" s="224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222"/>
      <c r="AJ332" s="222"/>
      <c r="AK332" s="222"/>
      <c r="AL332" s="222"/>
      <c r="AM332" s="222"/>
      <c r="AN332" s="222"/>
      <c r="AO332" s="222"/>
      <c r="AP332" s="222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</row>
    <row r="333" spans="1:52" ht="13.5" customHeight="1" x14ac:dyDescent="0.35">
      <c r="A333" s="223"/>
      <c r="B333" s="224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222"/>
      <c r="AJ333" s="222"/>
      <c r="AK333" s="222"/>
      <c r="AL333" s="222"/>
      <c r="AM333" s="222"/>
      <c r="AN333" s="222"/>
      <c r="AO333" s="222"/>
      <c r="AP333" s="222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</row>
    <row r="334" spans="1:52" ht="13.5" customHeight="1" x14ac:dyDescent="0.35">
      <c r="A334" s="223"/>
      <c r="B334" s="224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222"/>
      <c r="AJ334" s="222"/>
      <c r="AK334" s="222"/>
      <c r="AL334" s="222"/>
      <c r="AM334" s="222"/>
      <c r="AN334" s="222"/>
      <c r="AO334" s="222"/>
      <c r="AP334" s="222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</row>
    <row r="335" spans="1:52" ht="13.5" customHeight="1" x14ac:dyDescent="0.35">
      <c r="A335" s="223"/>
      <c r="B335" s="224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222"/>
      <c r="AJ335" s="222"/>
      <c r="AK335" s="222"/>
      <c r="AL335" s="222"/>
      <c r="AM335" s="222"/>
      <c r="AN335" s="222"/>
      <c r="AO335" s="222"/>
      <c r="AP335" s="222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</row>
    <row r="336" spans="1:52" ht="13.5" customHeight="1" x14ac:dyDescent="0.35">
      <c r="A336" s="223"/>
      <c r="B336" s="224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222"/>
      <c r="AJ336" s="222"/>
      <c r="AK336" s="222"/>
      <c r="AL336" s="222"/>
      <c r="AM336" s="222"/>
      <c r="AN336" s="222"/>
      <c r="AO336" s="222"/>
      <c r="AP336" s="222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</row>
    <row r="337" spans="1:52" ht="13.5" customHeight="1" x14ac:dyDescent="0.35">
      <c r="A337" s="223"/>
      <c r="B337" s="224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222"/>
      <c r="AJ337" s="222"/>
      <c r="AK337" s="222"/>
      <c r="AL337" s="222"/>
      <c r="AM337" s="222"/>
      <c r="AN337" s="222"/>
      <c r="AO337" s="222"/>
      <c r="AP337" s="222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</row>
    <row r="338" spans="1:52" ht="13.5" customHeight="1" x14ac:dyDescent="0.35">
      <c r="A338" s="223"/>
      <c r="B338" s="224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222"/>
      <c r="AJ338" s="222"/>
      <c r="AK338" s="222"/>
      <c r="AL338" s="222"/>
      <c r="AM338" s="222"/>
      <c r="AN338" s="222"/>
      <c r="AO338" s="222"/>
      <c r="AP338" s="222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</row>
    <row r="339" spans="1:52" ht="13.5" customHeight="1" x14ac:dyDescent="0.35">
      <c r="A339" s="223"/>
      <c r="B339" s="224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222"/>
      <c r="AJ339" s="222"/>
      <c r="AK339" s="222"/>
      <c r="AL339" s="222"/>
      <c r="AM339" s="222"/>
      <c r="AN339" s="222"/>
      <c r="AO339" s="222"/>
      <c r="AP339" s="222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</row>
    <row r="340" spans="1:52" ht="13.5" customHeight="1" x14ac:dyDescent="0.35">
      <c r="A340" s="223"/>
      <c r="B340" s="224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222"/>
      <c r="AJ340" s="222"/>
      <c r="AK340" s="222"/>
      <c r="AL340" s="222"/>
      <c r="AM340" s="222"/>
      <c r="AN340" s="222"/>
      <c r="AO340" s="222"/>
      <c r="AP340" s="222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</row>
    <row r="341" spans="1:52" ht="13.5" customHeight="1" x14ac:dyDescent="0.35">
      <c r="A341" s="223"/>
      <c r="B341" s="224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222"/>
      <c r="AJ341" s="222"/>
      <c r="AK341" s="222"/>
      <c r="AL341" s="222"/>
      <c r="AM341" s="222"/>
      <c r="AN341" s="222"/>
      <c r="AO341" s="222"/>
      <c r="AP341" s="222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</row>
    <row r="342" spans="1:52" ht="13.5" customHeight="1" x14ac:dyDescent="0.35">
      <c r="A342" s="223"/>
      <c r="B342" s="224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222"/>
      <c r="AJ342" s="222"/>
      <c r="AK342" s="222"/>
      <c r="AL342" s="222"/>
      <c r="AM342" s="222"/>
      <c r="AN342" s="222"/>
      <c r="AO342" s="222"/>
      <c r="AP342" s="222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</row>
    <row r="343" spans="1:52" ht="13.5" customHeight="1" x14ac:dyDescent="0.35">
      <c r="A343" s="223"/>
      <c r="B343" s="224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222"/>
      <c r="AJ343" s="222"/>
      <c r="AK343" s="222"/>
      <c r="AL343" s="222"/>
      <c r="AM343" s="222"/>
      <c r="AN343" s="222"/>
      <c r="AO343" s="222"/>
      <c r="AP343" s="222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</row>
    <row r="344" spans="1:52" ht="13.5" customHeight="1" x14ac:dyDescent="0.35">
      <c r="A344" s="223"/>
      <c r="B344" s="224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222"/>
      <c r="AJ344" s="222"/>
      <c r="AK344" s="222"/>
      <c r="AL344" s="222"/>
      <c r="AM344" s="222"/>
      <c r="AN344" s="222"/>
      <c r="AO344" s="222"/>
      <c r="AP344" s="222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</row>
    <row r="345" spans="1:52" ht="13.5" customHeight="1" x14ac:dyDescent="0.35">
      <c r="A345" s="223"/>
      <c r="B345" s="224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222"/>
      <c r="AJ345" s="222"/>
      <c r="AK345" s="222"/>
      <c r="AL345" s="222"/>
      <c r="AM345" s="222"/>
      <c r="AN345" s="222"/>
      <c r="AO345" s="222"/>
      <c r="AP345" s="222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</row>
    <row r="346" spans="1:52" ht="13.5" customHeight="1" x14ac:dyDescent="0.35">
      <c r="A346" s="223"/>
      <c r="B346" s="224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222"/>
      <c r="AJ346" s="222"/>
      <c r="AK346" s="222"/>
      <c r="AL346" s="222"/>
      <c r="AM346" s="222"/>
      <c r="AN346" s="222"/>
      <c r="AO346" s="222"/>
      <c r="AP346" s="222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</row>
    <row r="347" spans="1:52" ht="13.5" customHeight="1" x14ac:dyDescent="0.35">
      <c r="A347" s="223"/>
      <c r="B347" s="224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222"/>
      <c r="AJ347" s="222"/>
      <c r="AK347" s="222"/>
      <c r="AL347" s="222"/>
      <c r="AM347" s="222"/>
      <c r="AN347" s="222"/>
      <c r="AO347" s="222"/>
      <c r="AP347" s="222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</row>
    <row r="348" spans="1:52" ht="13.5" customHeight="1" x14ac:dyDescent="0.35">
      <c r="A348" s="223"/>
      <c r="B348" s="224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222"/>
      <c r="AJ348" s="222"/>
      <c r="AK348" s="222"/>
      <c r="AL348" s="222"/>
      <c r="AM348" s="222"/>
      <c r="AN348" s="222"/>
      <c r="AO348" s="222"/>
      <c r="AP348" s="222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</row>
    <row r="349" spans="1:52" ht="13.5" customHeight="1" x14ac:dyDescent="0.35">
      <c r="A349" s="223"/>
      <c r="B349" s="224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222"/>
      <c r="AJ349" s="222"/>
      <c r="AK349" s="222"/>
      <c r="AL349" s="222"/>
      <c r="AM349" s="222"/>
      <c r="AN349" s="222"/>
      <c r="AO349" s="222"/>
      <c r="AP349" s="222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</row>
    <row r="350" spans="1:52" ht="13.5" customHeight="1" x14ac:dyDescent="0.35">
      <c r="A350" s="223"/>
      <c r="B350" s="224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222"/>
      <c r="AJ350" s="222"/>
      <c r="AK350" s="222"/>
      <c r="AL350" s="222"/>
      <c r="AM350" s="222"/>
      <c r="AN350" s="222"/>
      <c r="AO350" s="222"/>
      <c r="AP350" s="222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</row>
    <row r="351" spans="1:52" ht="13.5" customHeight="1" x14ac:dyDescent="0.35">
      <c r="A351" s="223"/>
      <c r="B351" s="224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222"/>
      <c r="AJ351" s="222"/>
      <c r="AK351" s="222"/>
      <c r="AL351" s="222"/>
      <c r="AM351" s="222"/>
      <c r="AN351" s="222"/>
      <c r="AO351" s="222"/>
      <c r="AP351" s="222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</row>
    <row r="352" spans="1:52" ht="13.5" customHeight="1" x14ac:dyDescent="0.35">
      <c r="A352" s="223"/>
      <c r="B352" s="224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222"/>
      <c r="AJ352" s="222"/>
      <c r="AK352" s="222"/>
      <c r="AL352" s="222"/>
      <c r="AM352" s="222"/>
      <c r="AN352" s="222"/>
      <c r="AO352" s="222"/>
      <c r="AP352" s="222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</row>
    <row r="353" spans="1:52" ht="13.5" customHeight="1" x14ac:dyDescent="0.35">
      <c r="A353" s="223"/>
      <c r="B353" s="224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222"/>
      <c r="AJ353" s="222"/>
      <c r="AK353" s="222"/>
      <c r="AL353" s="222"/>
      <c r="AM353" s="222"/>
      <c r="AN353" s="222"/>
      <c r="AO353" s="222"/>
      <c r="AP353" s="222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</row>
    <row r="354" spans="1:52" ht="13.5" customHeight="1" x14ac:dyDescent="0.35">
      <c r="A354" s="223"/>
      <c r="B354" s="224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222"/>
      <c r="AJ354" s="222"/>
      <c r="AK354" s="222"/>
      <c r="AL354" s="222"/>
      <c r="AM354" s="222"/>
      <c r="AN354" s="222"/>
      <c r="AO354" s="222"/>
      <c r="AP354" s="222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</row>
    <row r="355" spans="1:52" ht="13.5" customHeight="1" x14ac:dyDescent="0.35">
      <c r="A355" s="223"/>
      <c r="B355" s="224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222"/>
      <c r="AJ355" s="222"/>
      <c r="AK355" s="222"/>
      <c r="AL355" s="222"/>
      <c r="AM355" s="222"/>
      <c r="AN355" s="222"/>
      <c r="AO355" s="222"/>
      <c r="AP355" s="222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</row>
    <row r="356" spans="1:52" ht="13.5" customHeight="1" x14ac:dyDescent="0.35">
      <c r="A356" s="223"/>
      <c r="B356" s="224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222"/>
      <c r="AJ356" s="222"/>
      <c r="AK356" s="222"/>
      <c r="AL356" s="222"/>
      <c r="AM356" s="222"/>
      <c r="AN356" s="222"/>
      <c r="AO356" s="222"/>
      <c r="AP356" s="222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</row>
    <row r="357" spans="1:52" ht="13.5" customHeight="1" x14ac:dyDescent="0.35">
      <c r="A357" s="223"/>
      <c r="B357" s="224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222"/>
      <c r="AJ357" s="222"/>
      <c r="AK357" s="222"/>
      <c r="AL357" s="222"/>
      <c r="AM357" s="222"/>
      <c r="AN357" s="222"/>
      <c r="AO357" s="222"/>
      <c r="AP357" s="222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</row>
    <row r="358" spans="1:52" ht="13.5" customHeight="1" x14ac:dyDescent="0.35">
      <c r="A358" s="223"/>
      <c r="B358" s="224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222"/>
      <c r="AJ358" s="222"/>
      <c r="AK358" s="222"/>
      <c r="AL358" s="222"/>
      <c r="AM358" s="222"/>
      <c r="AN358" s="222"/>
      <c r="AO358" s="222"/>
      <c r="AP358" s="222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</row>
    <row r="359" spans="1:52" ht="13.5" customHeight="1" x14ac:dyDescent="0.35">
      <c r="A359" s="223"/>
      <c r="B359" s="224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222"/>
      <c r="AJ359" s="222"/>
      <c r="AK359" s="222"/>
      <c r="AL359" s="222"/>
      <c r="AM359" s="222"/>
      <c r="AN359" s="222"/>
      <c r="AO359" s="222"/>
      <c r="AP359" s="222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</row>
    <row r="360" spans="1:52" ht="13.5" customHeight="1" x14ac:dyDescent="0.35">
      <c r="A360" s="223"/>
      <c r="B360" s="224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222"/>
      <c r="AJ360" s="222"/>
      <c r="AK360" s="222"/>
      <c r="AL360" s="222"/>
      <c r="AM360" s="222"/>
      <c r="AN360" s="222"/>
      <c r="AO360" s="222"/>
      <c r="AP360" s="222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</row>
    <row r="361" spans="1:52" ht="13.5" customHeight="1" x14ac:dyDescent="0.35">
      <c r="A361" s="223"/>
      <c r="B361" s="224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222"/>
      <c r="AJ361" s="222"/>
      <c r="AK361" s="222"/>
      <c r="AL361" s="222"/>
      <c r="AM361" s="222"/>
      <c r="AN361" s="222"/>
      <c r="AO361" s="222"/>
      <c r="AP361" s="222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</row>
    <row r="362" spans="1:52" ht="13.5" customHeight="1" x14ac:dyDescent="0.35">
      <c r="A362" s="223"/>
      <c r="B362" s="224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222"/>
      <c r="AJ362" s="222"/>
      <c r="AK362" s="222"/>
      <c r="AL362" s="222"/>
      <c r="AM362" s="222"/>
      <c r="AN362" s="222"/>
      <c r="AO362" s="222"/>
      <c r="AP362" s="222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</row>
    <row r="363" spans="1:52" ht="13.5" customHeight="1" x14ac:dyDescent="0.35">
      <c r="A363" s="223"/>
      <c r="B363" s="224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222"/>
      <c r="AJ363" s="222"/>
      <c r="AK363" s="222"/>
      <c r="AL363" s="222"/>
      <c r="AM363" s="222"/>
      <c r="AN363" s="222"/>
      <c r="AO363" s="222"/>
      <c r="AP363" s="222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</row>
    <row r="364" spans="1:52" ht="13.5" customHeight="1" x14ac:dyDescent="0.35">
      <c r="A364" s="223"/>
      <c r="B364" s="224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222"/>
      <c r="AJ364" s="222"/>
      <c r="AK364" s="222"/>
      <c r="AL364" s="222"/>
      <c r="AM364" s="222"/>
      <c r="AN364" s="222"/>
      <c r="AO364" s="222"/>
      <c r="AP364" s="222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</row>
    <row r="365" spans="1:52" ht="13.5" customHeight="1" x14ac:dyDescent="0.35">
      <c r="A365" s="223"/>
      <c r="B365" s="224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222"/>
      <c r="AJ365" s="222"/>
      <c r="AK365" s="222"/>
      <c r="AL365" s="222"/>
      <c r="AM365" s="222"/>
      <c r="AN365" s="222"/>
      <c r="AO365" s="222"/>
      <c r="AP365" s="222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</row>
    <row r="366" spans="1:52" ht="13.5" customHeight="1" x14ac:dyDescent="0.35">
      <c r="A366" s="223"/>
      <c r="B366" s="224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222"/>
      <c r="AJ366" s="222"/>
      <c r="AK366" s="222"/>
      <c r="AL366" s="222"/>
      <c r="AM366" s="222"/>
      <c r="AN366" s="222"/>
      <c r="AO366" s="222"/>
      <c r="AP366" s="222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</row>
    <row r="367" spans="1:52" ht="13.5" customHeight="1" x14ac:dyDescent="0.35">
      <c r="A367" s="223"/>
      <c r="B367" s="224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222"/>
      <c r="AJ367" s="222"/>
      <c r="AK367" s="222"/>
      <c r="AL367" s="222"/>
      <c r="AM367" s="222"/>
      <c r="AN367" s="222"/>
      <c r="AO367" s="222"/>
      <c r="AP367" s="222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</row>
    <row r="368" spans="1:52" ht="13.5" customHeight="1" x14ac:dyDescent="0.35">
      <c r="A368" s="223"/>
      <c r="B368" s="224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222"/>
      <c r="AJ368" s="222"/>
      <c r="AK368" s="222"/>
      <c r="AL368" s="222"/>
      <c r="AM368" s="222"/>
      <c r="AN368" s="222"/>
      <c r="AO368" s="222"/>
      <c r="AP368" s="222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</row>
    <row r="369" spans="1:52" ht="13.5" customHeight="1" x14ac:dyDescent="0.35">
      <c r="A369" s="223"/>
      <c r="B369" s="224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222"/>
      <c r="AJ369" s="222"/>
      <c r="AK369" s="222"/>
      <c r="AL369" s="222"/>
      <c r="AM369" s="222"/>
      <c r="AN369" s="222"/>
      <c r="AO369" s="222"/>
      <c r="AP369" s="222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</row>
    <row r="370" spans="1:52" ht="13.5" customHeight="1" x14ac:dyDescent="0.35">
      <c r="A370" s="223"/>
      <c r="B370" s="224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222"/>
      <c r="AJ370" s="222"/>
      <c r="AK370" s="222"/>
      <c r="AL370" s="222"/>
      <c r="AM370" s="222"/>
      <c r="AN370" s="222"/>
      <c r="AO370" s="222"/>
      <c r="AP370" s="222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</row>
    <row r="371" spans="1:52" ht="13.5" customHeight="1" x14ac:dyDescent="0.35">
      <c r="A371" s="223"/>
      <c r="B371" s="224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222"/>
      <c r="AJ371" s="222"/>
      <c r="AK371" s="222"/>
      <c r="AL371" s="222"/>
      <c r="AM371" s="222"/>
      <c r="AN371" s="222"/>
      <c r="AO371" s="222"/>
      <c r="AP371" s="222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</row>
    <row r="372" spans="1:52" ht="13.5" customHeight="1" x14ac:dyDescent="0.35">
      <c r="A372" s="223"/>
      <c r="B372" s="224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222"/>
      <c r="AJ372" s="222"/>
      <c r="AK372" s="222"/>
      <c r="AL372" s="222"/>
      <c r="AM372" s="222"/>
      <c r="AN372" s="222"/>
      <c r="AO372" s="222"/>
      <c r="AP372" s="222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</row>
    <row r="373" spans="1:52" ht="13.5" customHeight="1" x14ac:dyDescent="0.35">
      <c r="A373" s="223"/>
      <c r="B373" s="224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222"/>
      <c r="AJ373" s="222"/>
      <c r="AK373" s="222"/>
      <c r="AL373" s="222"/>
      <c r="AM373" s="222"/>
      <c r="AN373" s="222"/>
      <c r="AO373" s="222"/>
      <c r="AP373" s="222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</row>
    <row r="374" spans="1:52" ht="13.5" customHeight="1" x14ac:dyDescent="0.35">
      <c r="A374" s="223"/>
      <c r="B374" s="224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222"/>
      <c r="AJ374" s="222"/>
      <c r="AK374" s="222"/>
      <c r="AL374" s="222"/>
      <c r="AM374" s="222"/>
      <c r="AN374" s="222"/>
      <c r="AO374" s="222"/>
      <c r="AP374" s="222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</row>
    <row r="375" spans="1:52" ht="13.5" customHeight="1" x14ac:dyDescent="0.35">
      <c r="A375" s="223"/>
      <c r="B375" s="224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222"/>
      <c r="AJ375" s="222"/>
      <c r="AK375" s="222"/>
      <c r="AL375" s="222"/>
      <c r="AM375" s="222"/>
      <c r="AN375" s="222"/>
      <c r="AO375" s="222"/>
      <c r="AP375" s="222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</row>
    <row r="376" spans="1:52" ht="13.5" customHeight="1" x14ac:dyDescent="0.35">
      <c r="A376" s="223"/>
      <c r="B376" s="224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222"/>
      <c r="AJ376" s="222"/>
      <c r="AK376" s="222"/>
      <c r="AL376" s="222"/>
      <c r="AM376" s="222"/>
      <c r="AN376" s="222"/>
      <c r="AO376" s="222"/>
      <c r="AP376" s="222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</row>
    <row r="377" spans="1:52" ht="13.5" customHeight="1" x14ac:dyDescent="0.35">
      <c r="A377" s="223"/>
      <c r="B377" s="224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222"/>
      <c r="AJ377" s="222"/>
      <c r="AK377" s="222"/>
      <c r="AL377" s="222"/>
      <c r="AM377" s="222"/>
      <c r="AN377" s="222"/>
      <c r="AO377" s="222"/>
      <c r="AP377" s="222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</row>
    <row r="378" spans="1:52" ht="13.5" customHeight="1" x14ac:dyDescent="0.35">
      <c r="A378" s="223"/>
      <c r="B378" s="224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222"/>
      <c r="AJ378" s="222"/>
      <c r="AK378" s="222"/>
      <c r="AL378" s="222"/>
      <c r="AM378" s="222"/>
      <c r="AN378" s="222"/>
      <c r="AO378" s="222"/>
      <c r="AP378" s="222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</row>
    <row r="379" spans="1:52" ht="13.5" customHeight="1" x14ac:dyDescent="0.35">
      <c r="A379" s="223"/>
      <c r="B379" s="224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222"/>
      <c r="AJ379" s="222"/>
      <c r="AK379" s="222"/>
      <c r="AL379" s="222"/>
      <c r="AM379" s="222"/>
      <c r="AN379" s="222"/>
      <c r="AO379" s="222"/>
      <c r="AP379" s="222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</row>
    <row r="380" spans="1:52" ht="13.5" customHeight="1" x14ac:dyDescent="0.35">
      <c r="A380" s="223"/>
      <c r="B380" s="224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222"/>
      <c r="AJ380" s="222"/>
      <c r="AK380" s="222"/>
      <c r="AL380" s="222"/>
      <c r="AM380" s="222"/>
      <c r="AN380" s="222"/>
      <c r="AO380" s="222"/>
      <c r="AP380" s="222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</row>
    <row r="381" spans="1:52" ht="13.5" customHeight="1" x14ac:dyDescent="0.35">
      <c r="A381" s="223"/>
      <c r="B381" s="224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222"/>
      <c r="AJ381" s="222"/>
      <c r="AK381" s="222"/>
      <c r="AL381" s="222"/>
      <c r="AM381" s="222"/>
      <c r="AN381" s="222"/>
      <c r="AO381" s="222"/>
      <c r="AP381" s="222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</row>
    <row r="382" spans="1:52" ht="13.5" customHeight="1" x14ac:dyDescent="0.35">
      <c r="A382" s="223"/>
      <c r="B382" s="224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222"/>
      <c r="AJ382" s="222"/>
      <c r="AK382" s="222"/>
      <c r="AL382" s="222"/>
      <c r="AM382" s="222"/>
      <c r="AN382" s="222"/>
      <c r="AO382" s="222"/>
      <c r="AP382" s="222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</row>
    <row r="383" spans="1:52" ht="13.5" customHeight="1" x14ac:dyDescent="0.35">
      <c r="A383" s="223"/>
      <c r="B383" s="224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222"/>
      <c r="AJ383" s="222"/>
      <c r="AK383" s="222"/>
      <c r="AL383" s="222"/>
      <c r="AM383" s="222"/>
      <c r="AN383" s="222"/>
      <c r="AO383" s="222"/>
      <c r="AP383" s="222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</row>
    <row r="384" spans="1:52" ht="13.5" customHeight="1" x14ac:dyDescent="0.35">
      <c r="A384" s="223"/>
      <c r="B384" s="224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222"/>
      <c r="AJ384" s="222"/>
      <c r="AK384" s="222"/>
      <c r="AL384" s="222"/>
      <c r="AM384" s="222"/>
      <c r="AN384" s="222"/>
      <c r="AO384" s="222"/>
      <c r="AP384" s="222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</row>
    <row r="385" spans="1:52" ht="13.5" customHeight="1" x14ac:dyDescent="0.35">
      <c r="A385" s="223"/>
      <c r="B385" s="224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222"/>
      <c r="AJ385" s="222"/>
      <c r="AK385" s="222"/>
      <c r="AL385" s="222"/>
      <c r="AM385" s="222"/>
      <c r="AN385" s="222"/>
      <c r="AO385" s="222"/>
      <c r="AP385" s="222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</row>
    <row r="386" spans="1:52" ht="13.5" customHeight="1" x14ac:dyDescent="0.35">
      <c r="A386" s="223"/>
      <c r="B386" s="224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222"/>
      <c r="AJ386" s="222"/>
      <c r="AK386" s="222"/>
      <c r="AL386" s="222"/>
      <c r="AM386" s="222"/>
      <c r="AN386" s="222"/>
      <c r="AO386" s="222"/>
      <c r="AP386" s="222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</row>
    <row r="387" spans="1:52" ht="13.5" customHeight="1" x14ac:dyDescent="0.35">
      <c r="A387" s="223"/>
      <c r="B387" s="224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222"/>
      <c r="AJ387" s="222"/>
      <c r="AK387" s="222"/>
      <c r="AL387" s="222"/>
      <c r="AM387" s="222"/>
      <c r="AN387" s="222"/>
      <c r="AO387" s="222"/>
      <c r="AP387" s="222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</row>
    <row r="388" spans="1:52" ht="13.5" customHeight="1" x14ac:dyDescent="0.35">
      <c r="A388" s="223"/>
      <c r="B388" s="224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222"/>
      <c r="AJ388" s="222"/>
      <c r="AK388" s="222"/>
      <c r="AL388" s="222"/>
      <c r="AM388" s="222"/>
      <c r="AN388" s="222"/>
      <c r="AO388" s="222"/>
      <c r="AP388" s="222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</row>
    <row r="389" spans="1:52" ht="13.5" customHeight="1" x14ac:dyDescent="0.35">
      <c r="A389" s="223"/>
      <c r="B389" s="224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222"/>
      <c r="AJ389" s="222"/>
      <c r="AK389" s="222"/>
      <c r="AL389" s="222"/>
      <c r="AM389" s="222"/>
      <c r="AN389" s="222"/>
      <c r="AO389" s="222"/>
      <c r="AP389" s="222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</row>
    <row r="390" spans="1:52" ht="13.5" customHeight="1" x14ac:dyDescent="0.35">
      <c r="A390" s="223"/>
      <c r="B390" s="224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222"/>
      <c r="AJ390" s="222"/>
      <c r="AK390" s="222"/>
      <c r="AL390" s="222"/>
      <c r="AM390" s="222"/>
      <c r="AN390" s="222"/>
      <c r="AO390" s="222"/>
      <c r="AP390" s="222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</row>
    <row r="391" spans="1:52" ht="13.5" customHeight="1" x14ac:dyDescent="0.35">
      <c r="A391" s="223"/>
      <c r="B391" s="224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222"/>
      <c r="AJ391" s="222"/>
      <c r="AK391" s="222"/>
      <c r="AL391" s="222"/>
      <c r="AM391" s="222"/>
      <c r="AN391" s="222"/>
      <c r="AO391" s="222"/>
      <c r="AP391" s="222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</row>
    <row r="392" spans="1:52" ht="13.5" customHeight="1" x14ac:dyDescent="0.35">
      <c r="A392" s="223"/>
      <c r="B392" s="224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222"/>
      <c r="AJ392" s="222"/>
      <c r="AK392" s="222"/>
      <c r="AL392" s="222"/>
      <c r="AM392" s="222"/>
      <c r="AN392" s="222"/>
      <c r="AO392" s="222"/>
      <c r="AP392" s="222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</row>
    <row r="393" spans="1:52" ht="13.5" customHeight="1" x14ac:dyDescent="0.35">
      <c r="A393" s="223"/>
      <c r="B393" s="224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222"/>
      <c r="AJ393" s="222"/>
      <c r="AK393" s="222"/>
      <c r="AL393" s="222"/>
      <c r="AM393" s="222"/>
      <c r="AN393" s="222"/>
      <c r="AO393" s="222"/>
      <c r="AP393" s="222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</row>
    <row r="394" spans="1:52" ht="13.5" customHeight="1" x14ac:dyDescent="0.35">
      <c r="A394" s="223"/>
      <c r="B394" s="224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222"/>
      <c r="AJ394" s="222"/>
      <c r="AK394" s="222"/>
      <c r="AL394" s="222"/>
      <c r="AM394" s="222"/>
      <c r="AN394" s="222"/>
      <c r="AO394" s="222"/>
      <c r="AP394" s="222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</row>
    <row r="395" spans="1:52" ht="13.5" customHeight="1" x14ac:dyDescent="0.35">
      <c r="A395" s="223"/>
      <c r="B395" s="224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222"/>
      <c r="AJ395" s="222"/>
      <c r="AK395" s="222"/>
      <c r="AL395" s="222"/>
      <c r="AM395" s="222"/>
      <c r="AN395" s="222"/>
      <c r="AO395" s="222"/>
      <c r="AP395" s="222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</row>
    <row r="396" spans="1:52" ht="13.5" customHeight="1" x14ac:dyDescent="0.35">
      <c r="A396" s="223"/>
      <c r="B396" s="224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222"/>
      <c r="AJ396" s="222"/>
      <c r="AK396" s="222"/>
      <c r="AL396" s="222"/>
      <c r="AM396" s="222"/>
      <c r="AN396" s="222"/>
      <c r="AO396" s="222"/>
      <c r="AP396" s="222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</row>
    <row r="397" spans="1:52" ht="13.5" customHeight="1" x14ac:dyDescent="0.35">
      <c r="A397" s="223"/>
      <c r="B397" s="224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222"/>
      <c r="AJ397" s="222"/>
      <c r="AK397" s="222"/>
      <c r="AL397" s="222"/>
      <c r="AM397" s="222"/>
      <c r="AN397" s="222"/>
      <c r="AO397" s="222"/>
      <c r="AP397" s="222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</row>
    <row r="398" spans="1:52" ht="13.5" customHeight="1" x14ac:dyDescent="0.35">
      <c r="A398" s="223"/>
      <c r="B398" s="224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222"/>
      <c r="AJ398" s="222"/>
      <c r="AK398" s="222"/>
      <c r="AL398" s="222"/>
      <c r="AM398" s="222"/>
      <c r="AN398" s="222"/>
      <c r="AO398" s="222"/>
      <c r="AP398" s="222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</row>
    <row r="399" spans="1:52" ht="13.5" customHeight="1" x14ac:dyDescent="0.35">
      <c r="A399" s="223"/>
      <c r="B399" s="224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222"/>
      <c r="AJ399" s="222"/>
      <c r="AK399" s="222"/>
      <c r="AL399" s="222"/>
      <c r="AM399" s="222"/>
      <c r="AN399" s="222"/>
      <c r="AO399" s="222"/>
      <c r="AP399" s="222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</row>
    <row r="400" spans="1:52" ht="13.5" customHeight="1" x14ac:dyDescent="0.35">
      <c r="A400" s="223"/>
      <c r="B400" s="224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222"/>
      <c r="AJ400" s="222"/>
      <c r="AK400" s="222"/>
      <c r="AL400" s="222"/>
      <c r="AM400" s="222"/>
      <c r="AN400" s="222"/>
      <c r="AO400" s="222"/>
      <c r="AP400" s="222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</row>
    <row r="401" spans="1:52" ht="13.5" customHeight="1" x14ac:dyDescent="0.35">
      <c r="A401" s="223"/>
      <c r="B401" s="224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222"/>
      <c r="AJ401" s="222"/>
      <c r="AK401" s="222"/>
      <c r="AL401" s="222"/>
      <c r="AM401" s="222"/>
      <c r="AN401" s="222"/>
      <c r="AO401" s="222"/>
      <c r="AP401" s="222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</row>
    <row r="402" spans="1:52" ht="13.5" customHeight="1" x14ac:dyDescent="0.35">
      <c r="A402" s="223"/>
      <c r="B402" s="224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222"/>
      <c r="AJ402" s="222"/>
      <c r="AK402" s="222"/>
      <c r="AL402" s="222"/>
      <c r="AM402" s="222"/>
      <c r="AN402" s="222"/>
      <c r="AO402" s="222"/>
      <c r="AP402" s="222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</row>
    <row r="403" spans="1:52" ht="13.5" customHeight="1" x14ac:dyDescent="0.35">
      <c r="A403" s="223"/>
      <c r="B403" s="224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222"/>
      <c r="AJ403" s="222"/>
      <c r="AK403" s="222"/>
      <c r="AL403" s="222"/>
      <c r="AM403" s="222"/>
      <c r="AN403" s="222"/>
      <c r="AO403" s="222"/>
      <c r="AP403" s="222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</row>
    <row r="404" spans="1:52" ht="13.5" customHeight="1" x14ac:dyDescent="0.35">
      <c r="A404" s="223"/>
      <c r="B404" s="224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222"/>
      <c r="AJ404" s="222"/>
      <c r="AK404" s="222"/>
      <c r="AL404" s="222"/>
      <c r="AM404" s="222"/>
      <c r="AN404" s="222"/>
      <c r="AO404" s="222"/>
      <c r="AP404" s="222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</row>
    <row r="405" spans="1:52" ht="13.5" customHeight="1" x14ac:dyDescent="0.35">
      <c r="A405" s="223"/>
      <c r="B405" s="224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222"/>
      <c r="AJ405" s="222"/>
      <c r="AK405" s="222"/>
      <c r="AL405" s="222"/>
      <c r="AM405" s="222"/>
      <c r="AN405" s="222"/>
      <c r="AO405" s="222"/>
      <c r="AP405" s="222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</row>
    <row r="406" spans="1:52" ht="13.5" customHeight="1" x14ac:dyDescent="0.35">
      <c r="A406" s="223"/>
      <c r="B406" s="224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222"/>
      <c r="AJ406" s="222"/>
      <c r="AK406" s="222"/>
      <c r="AL406" s="222"/>
      <c r="AM406" s="222"/>
      <c r="AN406" s="222"/>
      <c r="AO406" s="222"/>
      <c r="AP406" s="222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</row>
    <row r="407" spans="1:52" ht="13.5" customHeight="1" x14ac:dyDescent="0.35">
      <c r="A407" s="223"/>
      <c r="B407" s="224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222"/>
      <c r="AJ407" s="222"/>
      <c r="AK407" s="222"/>
      <c r="AL407" s="222"/>
      <c r="AM407" s="222"/>
      <c r="AN407" s="222"/>
      <c r="AO407" s="222"/>
      <c r="AP407" s="222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</row>
    <row r="408" spans="1:52" ht="13.5" customHeight="1" x14ac:dyDescent="0.35">
      <c r="A408" s="223"/>
      <c r="B408" s="224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222"/>
      <c r="AJ408" s="222"/>
      <c r="AK408" s="222"/>
      <c r="AL408" s="222"/>
      <c r="AM408" s="222"/>
      <c r="AN408" s="222"/>
      <c r="AO408" s="222"/>
      <c r="AP408" s="222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</row>
    <row r="409" spans="1:52" ht="13.5" customHeight="1" x14ac:dyDescent="0.35">
      <c r="A409" s="223"/>
      <c r="B409" s="224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222"/>
      <c r="AJ409" s="222"/>
      <c r="AK409" s="222"/>
      <c r="AL409" s="222"/>
      <c r="AM409" s="222"/>
      <c r="AN409" s="222"/>
      <c r="AO409" s="222"/>
      <c r="AP409" s="222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</row>
    <row r="410" spans="1:52" ht="13.5" customHeight="1" x14ac:dyDescent="0.35">
      <c r="A410" s="223"/>
      <c r="B410" s="224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222"/>
      <c r="AJ410" s="222"/>
      <c r="AK410" s="222"/>
      <c r="AL410" s="222"/>
      <c r="AM410" s="222"/>
      <c r="AN410" s="222"/>
      <c r="AO410" s="222"/>
      <c r="AP410" s="222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</row>
    <row r="411" spans="1:52" ht="13.5" customHeight="1" x14ac:dyDescent="0.35">
      <c r="A411" s="223"/>
      <c r="B411" s="224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222"/>
      <c r="AJ411" s="222"/>
      <c r="AK411" s="222"/>
      <c r="AL411" s="222"/>
      <c r="AM411" s="222"/>
      <c r="AN411" s="222"/>
      <c r="AO411" s="222"/>
      <c r="AP411" s="222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</row>
    <row r="412" spans="1:52" ht="13.5" customHeight="1" x14ac:dyDescent="0.35">
      <c r="A412" s="223"/>
      <c r="B412" s="224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222"/>
      <c r="AJ412" s="222"/>
      <c r="AK412" s="222"/>
      <c r="AL412" s="222"/>
      <c r="AM412" s="222"/>
      <c r="AN412" s="222"/>
      <c r="AO412" s="222"/>
      <c r="AP412" s="222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</row>
    <row r="413" spans="1:52" ht="13.5" customHeight="1" x14ac:dyDescent="0.35">
      <c r="A413" s="223"/>
      <c r="B413" s="224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222"/>
      <c r="AJ413" s="222"/>
      <c r="AK413" s="222"/>
      <c r="AL413" s="222"/>
      <c r="AM413" s="222"/>
      <c r="AN413" s="222"/>
      <c r="AO413" s="222"/>
      <c r="AP413" s="222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</row>
    <row r="414" spans="1:52" ht="13.5" customHeight="1" x14ac:dyDescent="0.35">
      <c r="A414" s="223"/>
      <c r="B414" s="224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222"/>
      <c r="AJ414" s="222"/>
      <c r="AK414" s="222"/>
      <c r="AL414" s="222"/>
      <c r="AM414" s="222"/>
      <c r="AN414" s="222"/>
      <c r="AO414" s="222"/>
      <c r="AP414" s="222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</row>
    <row r="415" spans="1:52" ht="13.5" customHeight="1" x14ac:dyDescent="0.35">
      <c r="A415" s="223"/>
      <c r="B415" s="224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222"/>
      <c r="AJ415" s="222"/>
      <c r="AK415" s="222"/>
      <c r="AL415" s="222"/>
      <c r="AM415" s="222"/>
      <c r="AN415" s="222"/>
      <c r="AO415" s="222"/>
      <c r="AP415" s="222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</row>
    <row r="416" spans="1:52" ht="13.5" customHeight="1" x14ac:dyDescent="0.35">
      <c r="A416" s="223"/>
      <c r="B416" s="224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222"/>
      <c r="AJ416" s="222"/>
      <c r="AK416" s="222"/>
      <c r="AL416" s="222"/>
      <c r="AM416" s="222"/>
      <c r="AN416" s="222"/>
      <c r="AO416" s="222"/>
      <c r="AP416" s="222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</row>
    <row r="417" spans="1:52" ht="13.5" customHeight="1" x14ac:dyDescent="0.35">
      <c r="A417" s="223"/>
      <c r="B417" s="224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222"/>
      <c r="AJ417" s="222"/>
      <c r="AK417" s="222"/>
      <c r="AL417" s="222"/>
      <c r="AM417" s="222"/>
      <c r="AN417" s="222"/>
      <c r="AO417" s="222"/>
      <c r="AP417" s="222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</row>
    <row r="418" spans="1:52" ht="13.5" customHeight="1" x14ac:dyDescent="0.35">
      <c r="A418" s="223"/>
      <c r="B418" s="224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222"/>
      <c r="AJ418" s="222"/>
      <c r="AK418" s="222"/>
      <c r="AL418" s="222"/>
      <c r="AM418" s="222"/>
      <c r="AN418" s="222"/>
      <c r="AO418" s="222"/>
      <c r="AP418" s="222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</row>
    <row r="419" spans="1:52" ht="13.5" customHeight="1" x14ac:dyDescent="0.35">
      <c r="A419" s="223"/>
      <c r="B419" s="224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222"/>
      <c r="AJ419" s="222"/>
      <c r="AK419" s="222"/>
      <c r="AL419" s="222"/>
      <c r="AM419" s="222"/>
      <c r="AN419" s="222"/>
      <c r="AO419" s="222"/>
      <c r="AP419" s="222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</row>
    <row r="420" spans="1:52" ht="13.5" customHeight="1" x14ac:dyDescent="0.35">
      <c r="A420" s="223"/>
      <c r="B420" s="224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222"/>
      <c r="AJ420" s="222"/>
      <c r="AK420" s="222"/>
      <c r="AL420" s="222"/>
      <c r="AM420" s="222"/>
      <c r="AN420" s="222"/>
      <c r="AO420" s="222"/>
      <c r="AP420" s="222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</row>
    <row r="421" spans="1:52" ht="13.5" customHeight="1" x14ac:dyDescent="0.35">
      <c r="A421" s="223"/>
      <c r="B421" s="224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222"/>
      <c r="AJ421" s="222"/>
      <c r="AK421" s="222"/>
      <c r="AL421" s="222"/>
      <c r="AM421" s="222"/>
      <c r="AN421" s="222"/>
      <c r="AO421" s="222"/>
      <c r="AP421" s="222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</row>
    <row r="422" spans="1:52" ht="13.5" customHeight="1" x14ac:dyDescent="0.35">
      <c r="A422" s="223"/>
      <c r="B422" s="224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222"/>
      <c r="AJ422" s="222"/>
      <c r="AK422" s="222"/>
      <c r="AL422" s="222"/>
      <c r="AM422" s="222"/>
      <c r="AN422" s="222"/>
      <c r="AO422" s="222"/>
      <c r="AP422" s="222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</row>
    <row r="423" spans="1:52" ht="13.5" customHeight="1" x14ac:dyDescent="0.35">
      <c r="A423" s="223"/>
      <c r="B423" s="224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222"/>
      <c r="AJ423" s="222"/>
      <c r="AK423" s="222"/>
      <c r="AL423" s="222"/>
      <c r="AM423" s="222"/>
      <c r="AN423" s="222"/>
      <c r="AO423" s="222"/>
      <c r="AP423" s="222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</row>
    <row r="424" spans="1:52" ht="13.5" customHeight="1" x14ac:dyDescent="0.35">
      <c r="A424" s="223"/>
      <c r="B424" s="224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222"/>
      <c r="AJ424" s="222"/>
      <c r="AK424" s="222"/>
      <c r="AL424" s="222"/>
      <c r="AM424" s="222"/>
      <c r="AN424" s="222"/>
      <c r="AO424" s="222"/>
      <c r="AP424" s="222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</row>
    <row r="425" spans="1:52" ht="13.5" customHeight="1" x14ac:dyDescent="0.35">
      <c r="A425" s="223"/>
      <c r="B425" s="224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222"/>
      <c r="AJ425" s="222"/>
      <c r="AK425" s="222"/>
      <c r="AL425" s="222"/>
      <c r="AM425" s="222"/>
      <c r="AN425" s="222"/>
      <c r="AO425" s="222"/>
      <c r="AP425" s="222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</row>
    <row r="426" spans="1:52" ht="13.5" customHeight="1" x14ac:dyDescent="0.35">
      <c r="A426" s="223"/>
      <c r="B426" s="224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222"/>
      <c r="AJ426" s="222"/>
      <c r="AK426" s="222"/>
      <c r="AL426" s="222"/>
      <c r="AM426" s="222"/>
      <c r="AN426" s="222"/>
      <c r="AO426" s="222"/>
      <c r="AP426" s="222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</row>
    <row r="427" spans="1:52" ht="13.5" customHeight="1" x14ac:dyDescent="0.35">
      <c r="A427" s="223"/>
      <c r="B427" s="224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222"/>
      <c r="AJ427" s="222"/>
      <c r="AK427" s="222"/>
      <c r="AL427" s="222"/>
      <c r="AM427" s="222"/>
      <c r="AN427" s="222"/>
      <c r="AO427" s="222"/>
      <c r="AP427" s="222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</row>
    <row r="428" spans="1:52" ht="13.5" customHeight="1" x14ac:dyDescent="0.35">
      <c r="A428" s="223"/>
      <c r="B428" s="224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222"/>
      <c r="AJ428" s="222"/>
      <c r="AK428" s="222"/>
      <c r="AL428" s="222"/>
      <c r="AM428" s="222"/>
      <c r="AN428" s="222"/>
      <c r="AO428" s="222"/>
      <c r="AP428" s="222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</row>
    <row r="429" spans="1:52" ht="13.5" customHeight="1" x14ac:dyDescent="0.35">
      <c r="A429" s="223"/>
      <c r="B429" s="224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222"/>
      <c r="AJ429" s="222"/>
      <c r="AK429" s="222"/>
      <c r="AL429" s="222"/>
      <c r="AM429" s="222"/>
      <c r="AN429" s="222"/>
      <c r="AO429" s="222"/>
      <c r="AP429" s="222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</row>
    <row r="430" spans="1:52" ht="13.5" customHeight="1" x14ac:dyDescent="0.35">
      <c r="A430" s="223"/>
      <c r="B430" s="224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222"/>
      <c r="AJ430" s="222"/>
      <c r="AK430" s="222"/>
      <c r="AL430" s="222"/>
      <c r="AM430" s="222"/>
      <c r="AN430" s="222"/>
      <c r="AO430" s="222"/>
      <c r="AP430" s="222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</row>
    <row r="431" spans="1:52" ht="13.5" customHeight="1" x14ac:dyDescent="0.35">
      <c r="A431" s="223"/>
      <c r="B431" s="224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222"/>
      <c r="AJ431" s="222"/>
      <c r="AK431" s="222"/>
      <c r="AL431" s="222"/>
      <c r="AM431" s="222"/>
      <c r="AN431" s="222"/>
      <c r="AO431" s="222"/>
      <c r="AP431" s="222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</row>
    <row r="432" spans="1:52" ht="13.5" customHeight="1" x14ac:dyDescent="0.35">
      <c r="A432" s="223"/>
      <c r="B432" s="224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222"/>
      <c r="AJ432" s="222"/>
      <c r="AK432" s="222"/>
      <c r="AL432" s="222"/>
      <c r="AM432" s="222"/>
      <c r="AN432" s="222"/>
      <c r="AO432" s="222"/>
      <c r="AP432" s="222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</row>
    <row r="433" spans="1:52" ht="13.5" customHeight="1" x14ac:dyDescent="0.35">
      <c r="A433" s="223"/>
      <c r="B433" s="224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222"/>
      <c r="AJ433" s="222"/>
      <c r="AK433" s="222"/>
      <c r="AL433" s="222"/>
      <c r="AM433" s="222"/>
      <c r="AN433" s="222"/>
      <c r="AO433" s="222"/>
      <c r="AP433" s="222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</row>
    <row r="434" spans="1:52" ht="13.5" customHeight="1" x14ac:dyDescent="0.35">
      <c r="A434" s="223"/>
      <c r="B434" s="224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222"/>
      <c r="AJ434" s="222"/>
      <c r="AK434" s="222"/>
      <c r="AL434" s="222"/>
      <c r="AM434" s="222"/>
      <c r="AN434" s="222"/>
      <c r="AO434" s="222"/>
      <c r="AP434" s="222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</row>
    <row r="435" spans="1:52" ht="13.5" customHeight="1" x14ac:dyDescent="0.35">
      <c r="A435" s="223"/>
      <c r="B435" s="224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222"/>
      <c r="AJ435" s="222"/>
      <c r="AK435" s="222"/>
      <c r="AL435" s="222"/>
      <c r="AM435" s="222"/>
      <c r="AN435" s="222"/>
      <c r="AO435" s="222"/>
      <c r="AP435" s="222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</row>
    <row r="436" spans="1:52" ht="13.5" customHeight="1" x14ac:dyDescent="0.35">
      <c r="A436" s="223"/>
      <c r="B436" s="224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222"/>
      <c r="AJ436" s="222"/>
      <c r="AK436" s="222"/>
      <c r="AL436" s="222"/>
      <c r="AM436" s="222"/>
      <c r="AN436" s="222"/>
      <c r="AO436" s="222"/>
      <c r="AP436" s="222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</row>
    <row r="437" spans="1:52" ht="13.5" customHeight="1" x14ac:dyDescent="0.35">
      <c r="A437" s="223"/>
      <c r="B437" s="224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222"/>
      <c r="AJ437" s="222"/>
      <c r="AK437" s="222"/>
      <c r="AL437" s="222"/>
      <c r="AM437" s="222"/>
      <c r="AN437" s="222"/>
      <c r="AO437" s="222"/>
      <c r="AP437" s="222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</row>
    <row r="438" spans="1:52" ht="13.5" customHeight="1" x14ac:dyDescent="0.35">
      <c r="A438" s="223"/>
      <c r="B438" s="224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222"/>
      <c r="AJ438" s="222"/>
      <c r="AK438" s="222"/>
      <c r="AL438" s="222"/>
      <c r="AM438" s="222"/>
      <c r="AN438" s="222"/>
      <c r="AO438" s="222"/>
      <c r="AP438" s="222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</row>
    <row r="439" spans="1:52" ht="13.5" customHeight="1" x14ac:dyDescent="0.35">
      <c r="A439" s="223"/>
      <c r="B439" s="224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222"/>
      <c r="AJ439" s="222"/>
      <c r="AK439" s="222"/>
      <c r="AL439" s="222"/>
      <c r="AM439" s="222"/>
      <c r="AN439" s="222"/>
      <c r="AO439" s="222"/>
      <c r="AP439" s="222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</row>
    <row r="440" spans="1:52" ht="13.5" customHeight="1" x14ac:dyDescent="0.35">
      <c r="A440" s="223"/>
      <c r="B440" s="224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222"/>
      <c r="AJ440" s="222"/>
      <c r="AK440" s="222"/>
      <c r="AL440" s="222"/>
      <c r="AM440" s="222"/>
      <c r="AN440" s="222"/>
      <c r="AO440" s="222"/>
      <c r="AP440" s="222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</row>
    <row r="441" spans="1:52" ht="13.5" customHeight="1" x14ac:dyDescent="0.35">
      <c r="A441" s="223"/>
      <c r="B441" s="224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222"/>
      <c r="AJ441" s="222"/>
      <c r="AK441" s="222"/>
      <c r="AL441" s="222"/>
      <c r="AM441" s="222"/>
      <c r="AN441" s="222"/>
      <c r="AO441" s="222"/>
      <c r="AP441" s="222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</row>
    <row r="442" spans="1:52" ht="13.5" customHeight="1" x14ac:dyDescent="0.35">
      <c r="A442" s="223"/>
      <c r="B442" s="224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222"/>
      <c r="AJ442" s="222"/>
      <c r="AK442" s="222"/>
      <c r="AL442" s="222"/>
      <c r="AM442" s="222"/>
      <c r="AN442" s="222"/>
      <c r="AO442" s="222"/>
      <c r="AP442" s="222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</row>
    <row r="443" spans="1:52" ht="13.5" customHeight="1" x14ac:dyDescent="0.35">
      <c r="A443" s="223"/>
      <c r="B443" s="224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222"/>
      <c r="AJ443" s="222"/>
      <c r="AK443" s="222"/>
      <c r="AL443" s="222"/>
      <c r="AM443" s="222"/>
      <c r="AN443" s="222"/>
      <c r="AO443" s="222"/>
      <c r="AP443" s="222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</row>
    <row r="444" spans="1:52" ht="13.5" customHeight="1" x14ac:dyDescent="0.35">
      <c r="A444" s="223"/>
      <c r="B444" s="224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222"/>
      <c r="AJ444" s="222"/>
      <c r="AK444" s="222"/>
      <c r="AL444" s="222"/>
      <c r="AM444" s="222"/>
      <c r="AN444" s="222"/>
      <c r="AO444" s="222"/>
      <c r="AP444" s="222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</row>
    <row r="445" spans="1:52" ht="13.5" customHeight="1" x14ac:dyDescent="0.35">
      <c r="A445" s="223"/>
      <c r="B445" s="224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222"/>
      <c r="AJ445" s="222"/>
      <c r="AK445" s="222"/>
      <c r="AL445" s="222"/>
      <c r="AM445" s="222"/>
      <c r="AN445" s="222"/>
      <c r="AO445" s="222"/>
      <c r="AP445" s="222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</row>
    <row r="446" spans="1:52" ht="13.5" customHeight="1" x14ac:dyDescent="0.35">
      <c r="A446" s="223"/>
      <c r="B446" s="224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222"/>
      <c r="AJ446" s="222"/>
      <c r="AK446" s="222"/>
      <c r="AL446" s="222"/>
      <c r="AM446" s="222"/>
      <c r="AN446" s="222"/>
      <c r="AO446" s="222"/>
      <c r="AP446" s="222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</row>
    <row r="447" spans="1:52" ht="13.5" customHeight="1" x14ac:dyDescent="0.35">
      <c r="A447" s="223"/>
      <c r="B447" s="224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222"/>
      <c r="AJ447" s="222"/>
      <c r="AK447" s="222"/>
      <c r="AL447" s="222"/>
      <c r="AM447" s="222"/>
      <c r="AN447" s="222"/>
      <c r="AO447" s="222"/>
      <c r="AP447" s="222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</row>
    <row r="448" spans="1:52" ht="13.5" customHeight="1" x14ac:dyDescent="0.35">
      <c r="A448" s="223"/>
      <c r="B448" s="224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222"/>
      <c r="AJ448" s="222"/>
      <c r="AK448" s="222"/>
      <c r="AL448" s="222"/>
      <c r="AM448" s="222"/>
      <c r="AN448" s="222"/>
      <c r="AO448" s="222"/>
      <c r="AP448" s="222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</row>
    <row r="449" spans="1:52" ht="13.5" customHeight="1" x14ac:dyDescent="0.35">
      <c r="A449" s="223"/>
      <c r="B449" s="224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222"/>
      <c r="AJ449" s="222"/>
      <c r="AK449" s="222"/>
      <c r="AL449" s="222"/>
      <c r="AM449" s="222"/>
      <c r="AN449" s="222"/>
      <c r="AO449" s="222"/>
      <c r="AP449" s="222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</row>
    <row r="450" spans="1:52" ht="13.5" customHeight="1" x14ac:dyDescent="0.35">
      <c r="A450" s="223"/>
      <c r="B450" s="224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222"/>
      <c r="AJ450" s="222"/>
      <c r="AK450" s="222"/>
      <c r="AL450" s="222"/>
      <c r="AM450" s="222"/>
      <c r="AN450" s="222"/>
      <c r="AO450" s="222"/>
      <c r="AP450" s="222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</row>
    <row r="451" spans="1:52" ht="13.5" customHeight="1" x14ac:dyDescent="0.35">
      <c r="A451" s="223"/>
      <c r="B451" s="224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222"/>
      <c r="AJ451" s="222"/>
      <c r="AK451" s="222"/>
      <c r="AL451" s="222"/>
      <c r="AM451" s="222"/>
      <c r="AN451" s="222"/>
      <c r="AO451" s="222"/>
      <c r="AP451" s="222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</row>
    <row r="452" spans="1:52" ht="13.5" customHeight="1" x14ac:dyDescent="0.35">
      <c r="A452" s="223"/>
      <c r="B452" s="224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222"/>
      <c r="AJ452" s="222"/>
      <c r="AK452" s="222"/>
      <c r="AL452" s="222"/>
      <c r="AM452" s="222"/>
      <c r="AN452" s="222"/>
      <c r="AO452" s="222"/>
      <c r="AP452" s="222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</row>
    <row r="453" spans="1:52" ht="13.5" customHeight="1" x14ac:dyDescent="0.35">
      <c r="A453" s="223"/>
      <c r="B453" s="224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222"/>
      <c r="AJ453" s="222"/>
      <c r="AK453" s="222"/>
      <c r="AL453" s="222"/>
      <c r="AM453" s="222"/>
      <c r="AN453" s="222"/>
      <c r="AO453" s="222"/>
      <c r="AP453" s="222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</row>
    <row r="454" spans="1:52" ht="13.5" customHeight="1" x14ac:dyDescent="0.35">
      <c r="A454" s="223"/>
      <c r="B454" s="224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222"/>
      <c r="AJ454" s="222"/>
      <c r="AK454" s="222"/>
      <c r="AL454" s="222"/>
      <c r="AM454" s="222"/>
      <c r="AN454" s="222"/>
      <c r="AO454" s="222"/>
      <c r="AP454" s="222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</row>
    <row r="455" spans="1:52" ht="13.5" customHeight="1" x14ac:dyDescent="0.35">
      <c r="A455" s="223"/>
      <c r="B455" s="224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222"/>
      <c r="AJ455" s="222"/>
      <c r="AK455" s="222"/>
      <c r="AL455" s="222"/>
      <c r="AM455" s="222"/>
      <c r="AN455" s="222"/>
      <c r="AO455" s="222"/>
      <c r="AP455" s="222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</row>
    <row r="456" spans="1:52" ht="13.5" customHeight="1" x14ac:dyDescent="0.35">
      <c r="A456" s="223"/>
      <c r="B456" s="224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222"/>
      <c r="AJ456" s="222"/>
      <c r="AK456" s="222"/>
      <c r="AL456" s="222"/>
      <c r="AM456" s="222"/>
      <c r="AN456" s="222"/>
      <c r="AO456" s="222"/>
      <c r="AP456" s="222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</row>
    <row r="457" spans="1:52" ht="13.5" customHeight="1" x14ac:dyDescent="0.35">
      <c r="A457" s="223"/>
      <c r="B457" s="224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222"/>
      <c r="AJ457" s="222"/>
      <c r="AK457" s="222"/>
      <c r="AL457" s="222"/>
      <c r="AM457" s="222"/>
      <c r="AN457" s="222"/>
      <c r="AO457" s="222"/>
      <c r="AP457" s="222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</row>
    <row r="458" spans="1:52" ht="13.5" customHeight="1" x14ac:dyDescent="0.35">
      <c r="A458" s="223"/>
      <c r="B458" s="224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222"/>
      <c r="AJ458" s="222"/>
      <c r="AK458" s="222"/>
      <c r="AL458" s="222"/>
      <c r="AM458" s="222"/>
      <c r="AN458" s="222"/>
      <c r="AO458" s="222"/>
      <c r="AP458" s="222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</row>
    <row r="459" spans="1:52" ht="13.5" customHeight="1" x14ac:dyDescent="0.35">
      <c r="A459" s="223"/>
      <c r="B459" s="224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222"/>
      <c r="AJ459" s="222"/>
      <c r="AK459" s="222"/>
      <c r="AL459" s="222"/>
      <c r="AM459" s="222"/>
      <c r="AN459" s="222"/>
      <c r="AO459" s="222"/>
      <c r="AP459" s="222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</row>
    <row r="460" spans="1:52" ht="13.5" customHeight="1" x14ac:dyDescent="0.35">
      <c r="A460" s="223"/>
      <c r="B460" s="224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222"/>
      <c r="AJ460" s="222"/>
      <c r="AK460" s="222"/>
      <c r="AL460" s="222"/>
      <c r="AM460" s="222"/>
      <c r="AN460" s="222"/>
      <c r="AO460" s="222"/>
      <c r="AP460" s="222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</row>
    <row r="461" spans="1:52" ht="13.5" customHeight="1" x14ac:dyDescent="0.35">
      <c r="A461" s="223"/>
      <c r="B461" s="224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222"/>
      <c r="AJ461" s="222"/>
      <c r="AK461" s="222"/>
      <c r="AL461" s="222"/>
      <c r="AM461" s="222"/>
      <c r="AN461" s="222"/>
      <c r="AO461" s="222"/>
      <c r="AP461" s="222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</row>
    <row r="462" spans="1:52" ht="13.5" customHeight="1" x14ac:dyDescent="0.35">
      <c r="A462" s="223"/>
      <c r="B462" s="224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222"/>
      <c r="AJ462" s="222"/>
      <c r="AK462" s="222"/>
      <c r="AL462" s="222"/>
      <c r="AM462" s="222"/>
      <c r="AN462" s="222"/>
      <c r="AO462" s="222"/>
      <c r="AP462" s="222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</row>
    <row r="463" spans="1:52" ht="13.5" customHeight="1" x14ac:dyDescent="0.35">
      <c r="A463" s="223"/>
      <c r="B463" s="224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222"/>
      <c r="AJ463" s="222"/>
      <c r="AK463" s="222"/>
      <c r="AL463" s="222"/>
      <c r="AM463" s="222"/>
      <c r="AN463" s="222"/>
      <c r="AO463" s="222"/>
      <c r="AP463" s="222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</row>
    <row r="464" spans="1:52" ht="13.5" customHeight="1" x14ac:dyDescent="0.35">
      <c r="A464" s="223"/>
      <c r="B464" s="224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222"/>
      <c r="AJ464" s="222"/>
      <c r="AK464" s="222"/>
      <c r="AL464" s="222"/>
      <c r="AM464" s="222"/>
      <c r="AN464" s="222"/>
      <c r="AO464" s="222"/>
      <c r="AP464" s="222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</row>
    <row r="465" spans="1:52" ht="13.5" customHeight="1" x14ac:dyDescent="0.35">
      <c r="A465" s="223"/>
      <c r="B465" s="224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222"/>
      <c r="AJ465" s="222"/>
      <c r="AK465" s="222"/>
      <c r="AL465" s="222"/>
      <c r="AM465" s="222"/>
      <c r="AN465" s="222"/>
      <c r="AO465" s="222"/>
      <c r="AP465" s="222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</row>
    <row r="466" spans="1:52" ht="13.5" customHeight="1" x14ac:dyDescent="0.35">
      <c r="A466" s="223"/>
      <c r="B466" s="224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222"/>
      <c r="AJ466" s="222"/>
      <c r="AK466" s="222"/>
      <c r="AL466" s="222"/>
      <c r="AM466" s="222"/>
      <c r="AN466" s="222"/>
      <c r="AO466" s="222"/>
      <c r="AP466" s="222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</row>
    <row r="467" spans="1:52" ht="13.5" customHeight="1" x14ac:dyDescent="0.35">
      <c r="A467" s="223"/>
      <c r="B467" s="224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222"/>
      <c r="AJ467" s="222"/>
      <c r="AK467" s="222"/>
      <c r="AL467" s="222"/>
      <c r="AM467" s="222"/>
      <c r="AN467" s="222"/>
      <c r="AO467" s="222"/>
      <c r="AP467" s="222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</row>
    <row r="468" spans="1:52" ht="13.5" customHeight="1" x14ac:dyDescent="0.35">
      <c r="A468" s="223"/>
      <c r="B468" s="224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222"/>
      <c r="AJ468" s="222"/>
      <c r="AK468" s="222"/>
      <c r="AL468" s="222"/>
      <c r="AM468" s="222"/>
      <c r="AN468" s="222"/>
      <c r="AO468" s="222"/>
      <c r="AP468" s="222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</row>
    <row r="469" spans="1:52" ht="13.5" customHeight="1" x14ac:dyDescent="0.35">
      <c r="A469" s="223"/>
      <c r="B469" s="224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222"/>
      <c r="AJ469" s="222"/>
      <c r="AK469" s="222"/>
      <c r="AL469" s="222"/>
      <c r="AM469" s="222"/>
      <c r="AN469" s="222"/>
      <c r="AO469" s="222"/>
      <c r="AP469" s="222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</row>
    <row r="470" spans="1:52" ht="13.5" customHeight="1" x14ac:dyDescent="0.35">
      <c r="A470" s="223"/>
      <c r="B470" s="224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222"/>
      <c r="AJ470" s="222"/>
      <c r="AK470" s="222"/>
      <c r="AL470" s="222"/>
      <c r="AM470" s="222"/>
      <c r="AN470" s="222"/>
      <c r="AO470" s="222"/>
      <c r="AP470" s="222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</row>
    <row r="471" spans="1:52" ht="13.5" customHeight="1" x14ac:dyDescent="0.35">
      <c r="A471" s="223"/>
      <c r="B471" s="224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222"/>
      <c r="AJ471" s="222"/>
      <c r="AK471" s="222"/>
      <c r="AL471" s="222"/>
      <c r="AM471" s="222"/>
      <c r="AN471" s="222"/>
      <c r="AO471" s="222"/>
      <c r="AP471" s="222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</row>
    <row r="472" spans="1:52" ht="13.5" customHeight="1" x14ac:dyDescent="0.35">
      <c r="A472" s="223"/>
      <c r="B472" s="224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222"/>
      <c r="AJ472" s="222"/>
      <c r="AK472" s="222"/>
      <c r="AL472" s="222"/>
      <c r="AM472" s="222"/>
      <c r="AN472" s="222"/>
      <c r="AO472" s="222"/>
      <c r="AP472" s="222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</row>
    <row r="473" spans="1:52" ht="13.5" customHeight="1" x14ac:dyDescent="0.35">
      <c r="A473" s="223"/>
      <c r="B473" s="224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222"/>
      <c r="AJ473" s="222"/>
      <c r="AK473" s="222"/>
      <c r="AL473" s="222"/>
      <c r="AM473" s="222"/>
      <c r="AN473" s="222"/>
      <c r="AO473" s="222"/>
      <c r="AP473" s="222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</row>
    <row r="474" spans="1:52" ht="13.5" customHeight="1" x14ac:dyDescent="0.35">
      <c r="A474" s="223"/>
      <c r="B474" s="224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222"/>
      <c r="AJ474" s="222"/>
      <c r="AK474" s="222"/>
      <c r="AL474" s="222"/>
      <c r="AM474" s="222"/>
      <c r="AN474" s="222"/>
      <c r="AO474" s="222"/>
      <c r="AP474" s="222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</row>
    <row r="475" spans="1:52" ht="13.5" customHeight="1" x14ac:dyDescent="0.35">
      <c r="A475" s="223"/>
      <c r="B475" s="224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222"/>
      <c r="AJ475" s="222"/>
      <c r="AK475" s="222"/>
      <c r="AL475" s="222"/>
      <c r="AM475" s="222"/>
      <c r="AN475" s="222"/>
      <c r="AO475" s="222"/>
      <c r="AP475" s="222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</row>
    <row r="476" spans="1:52" ht="13.5" customHeight="1" x14ac:dyDescent="0.35">
      <c r="A476" s="223"/>
      <c r="B476" s="224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222"/>
      <c r="AJ476" s="222"/>
      <c r="AK476" s="222"/>
      <c r="AL476" s="222"/>
      <c r="AM476" s="222"/>
      <c r="AN476" s="222"/>
      <c r="AO476" s="222"/>
      <c r="AP476" s="222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</row>
    <row r="477" spans="1:52" ht="13.5" customHeight="1" x14ac:dyDescent="0.35">
      <c r="A477" s="223"/>
      <c r="B477" s="224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222"/>
      <c r="AJ477" s="222"/>
      <c r="AK477" s="222"/>
      <c r="AL477" s="222"/>
      <c r="AM477" s="222"/>
      <c r="AN477" s="222"/>
      <c r="AO477" s="222"/>
      <c r="AP477" s="222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</row>
    <row r="478" spans="1:52" ht="13.5" customHeight="1" x14ac:dyDescent="0.35">
      <c r="A478" s="223"/>
      <c r="B478" s="224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222"/>
      <c r="AJ478" s="222"/>
      <c r="AK478" s="222"/>
      <c r="AL478" s="222"/>
      <c r="AM478" s="222"/>
      <c r="AN478" s="222"/>
      <c r="AO478" s="222"/>
      <c r="AP478" s="222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</row>
    <row r="479" spans="1:52" ht="13.5" customHeight="1" x14ac:dyDescent="0.35">
      <c r="A479" s="223"/>
      <c r="B479" s="224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222"/>
      <c r="AJ479" s="222"/>
      <c r="AK479" s="222"/>
      <c r="AL479" s="222"/>
      <c r="AM479" s="222"/>
      <c r="AN479" s="222"/>
      <c r="AO479" s="222"/>
      <c r="AP479" s="222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</row>
    <row r="480" spans="1:52" ht="13.5" customHeight="1" x14ac:dyDescent="0.35">
      <c r="A480" s="223"/>
      <c r="B480" s="224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222"/>
      <c r="AJ480" s="222"/>
      <c r="AK480" s="222"/>
      <c r="AL480" s="222"/>
      <c r="AM480" s="222"/>
      <c r="AN480" s="222"/>
      <c r="AO480" s="222"/>
      <c r="AP480" s="222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</row>
    <row r="481" spans="1:52" ht="13.5" customHeight="1" x14ac:dyDescent="0.35">
      <c r="A481" s="223"/>
      <c r="B481" s="224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222"/>
      <c r="AJ481" s="222"/>
      <c r="AK481" s="222"/>
      <c r="AL481" s="222"/>
      <c r="AM481" s="222"/>
      <c r="AN481" s="222"/>
      <c r="AO481" s="222"/>
      <c r="AP481" s="222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</row>
    <row r="482" spans="1:52" ht="13.5" customHeight="1" x14ac:dyDescent="0.35">
      <c r="A482" s="223"/>
      <c r="B482" s="224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222"/>
      <c r="AJ482" s="222"/>
      <c r="AK482" s="222"/>
      <c r="AL482" s="222"/>
      <c r="AM482" s="222"/>
      <c r="AN482" s="222"/>
      <c r="AO482" s="222"/>
      <c r="AP482" s="222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</row>
    <row r="483" spans="1:52" ht="13.5" customHeight="1" x14ac:dyDescent="0.35">
      <c r="A483" s="223"/>
      <c r="B483" s="224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222"/>
      <c r="AJ483" s="222"/>
      <c r="AK483" s="222"/>
      <c r="AL483" s="222"/>
      <c r="AM483" s="222"/>
      <c r="AN483" s="222"/>
      <c r="AO483" s="222"/>
      <c r="AP483" s="222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</row>
    <row r="484" spans="1:52" ht="13.5" customHeight="1" x14ac:dyDescent="0.35">
      <c r="A484" s="223"/>
      <c r="B484" s="224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222"/>
      <c r="AJ484" s="222"/>
      <c r="AK484" s="222"/>
      <c r="AL484" s="222"/>
      <c r="AM484" s="222"/>
      <c r="AN484" s="222"/>
      <c r="AO484" s="222"/>
      <c r="AP484" s="222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</row>
    <row r="485" spans="1:52" ht="13.5" customHeight="1" x14ac:dyDescent="0.35">
      <c r="A485" s="223"/>
      <c r="B485" s="224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222"/>
      <c r="AJ485" s="222"/>
      <c r="AK485" s="222"/>
      <c r="AL485" s="222"/>
      <c r="AM485" s="222"/>
      <c r="AN485" s="222"/>
      <c r="AO485" s="222"/>
      <c r="AP485" s="222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</row>
    <row r="486" spans="1:52" ht="13.5" customHeight="1" x14ac:dyDescent="0.35">
      <c r="A486" s="223"/>
      <c r="B486" s="224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222"/>
      <c r="AJ486" s="222"/>
      <c r="AK486" s="222"/>
      <c r="AL486" s="222"/>
      <c r="AM486" s="222"/>
      <c r="AN486" s="222"/>
      <c r="AO486" s="222"/>
      <c r="AP486" s="222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</row>
    <row r="487" spans="1:52" ht="13.5" customHeight="1" x14ac:dyDescent="0.35">
      <c r="A487" s="223"/>
      <c r="B487" s="224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222"/>
      <c r="AJ487" s="222"/>
      <c r="AK487" s="222"/>
      <c r="AL487" s="222"/>
      <c r="AM487" s="222"/>
      <c r="AN487" s="222"/>
      <c r="AO487" s="222"/>
      <c r="AP487" s="222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</row>
    <row r="488" spans="1:52" ht="13.5" customHeight="1" x14ac:dyDescent="0.35">
      <c r="A488" s="223"/>
      <c r="B488" s="224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222"/>
      <c r="AJ488" s="222"/>
      <c r="AK488" s="222"/>
      <c r="AL488" s="222"/>
      <c r="AM488" s="222"/>
      <c r="AN488" s="222"/>
      <c r="AO488" s="222"/>
      <c r="AP488" s="222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</row>
    <row r="489" spans="1:52" ht="13.5" customHeight="1" x14ac:dyDescent="0.35">
      <c r="A489" s="223"/>
      <c r="B489" s="224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222"/>
      <c r="AJ489" s="222"/>
      <c r="AK489" s="222"/>
      <c r="AL489" s="222"/>
      <c r="AM489" s="222"/>
      <c r="AN489" s="222"/>
      <c r="AO489" s="222"/>
      <c r="AP489" s="222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</row>
    <row r="490" spans="1:52" ht="13.5" customHeight="1" x14ac:dyDescent="0.35">
      <c r="A490" s="223"/>
      <c r="B490" s="224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222"/>
      <c r="AJ490" s="222"/>
      <c r="AK490" s="222"/>
      <c r="AL490" s="222"/>
      <c r="AM490" s="222"/>
      <c r="AN490" s="222"/>
      <c r="AO490" s="222"/>
      <c r="AP490" s="222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</row>
    <row r="491" spans="1:52" ht="13.5" customHeight="1" x14ac:dyDescent="0.35">
      <c r="A491" s="223"/>
      <c r="B491" s="224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222"/>
      <c r="AJ491" s="222"/>
      <c r="AK491" s="222"/>
      <c r="AL491" s="222"/>
      <c r="AM491" s="222"/>
      <c r="AN491" s="222"/>
      <c r="AO491" s="222"/>
      <c r="AP491" s="222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</row>
    <row r="492" spans="1:52" ht="13.5" customHeight="1" x14ac:dyDescent="0.35">
      <c r="A492" s="223"/>
      <c r="B492" s="224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222"/>
      <c r="AJ492" s="222"/>
      <c r="AK492" s="222"/>
      <c r="AL492" s="222"/>
      <c r="AM492" s="222"/>
      <c r="AN492" s="222"/>
      <c r="AO492" s="222"/>
      <c r="AP492" s="222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</row>
    <row r="493" spans="1:52" ht="13.5" customHeight="1" x14ac:dyDescent="0.35">
      <c r="A493" s="223"/>
      <c r="B493" s="224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222"/>
      <c r="AJ493" s="222"/>
      <c r="AK493" s="222"/>
      <c r="AL493" s="222"/>
      <c r="AM493" s="222"/>
      <c r="AN493" s="222"/>
      <c r="AO493" s="222"/>
      <c r="AP493" s="222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</row>
    <row r="494" spans="1:52" ht="13.5" customHeight="1" x14ac:dyDescent="0.35">
      <c r="A494" s="223"/>
      <c r="B494" s="224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222"/>
      <c r="AJ494" s="222"/>
      <c r="AK494" s="222"/>
      <c r="AL494" s="222"/>
      <c r="AM494" s="222"/>
      <c r="AN494" s="222"/>
      <c r="AO494" s="222"/>
      <c r="AP494" s="222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</row>
    <row r="495" spans="1:52" ht="13.5" customHeight="1" x14ac:dyDescent="0.35">
      <c r="A495" s="223"/>
      <c r="B495" s="224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222"/>
      <c r="AJ495" s="222"/>
      <c r="AK495" s="222"/>
      <c r="AL495" s="222"/>
      <c r="AM495" s="222"/>
      <c r="AN495" s="222"/>
      <c r="AO495" s="222"/>
      <c r="AP495" s="222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</row>
    <row r="496" spans="1:52" ht="13.5" customHeight="1" x14ac:dyDescent="0.35">
      <c r="A496" s="223"/>
      <c r="B496" s="224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222"/>
      <c r="AJ496" s="222"/>
      <c r="AK496" s="222"/>
      <c r="AL496" s="222"/>
      <c r="AM496" s="222"/>
      <c r="AN496" s="222"/>
      <c r="AO496" s="222"/>
      <c r="AP496" s="222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</row>
    <row r="497" spans="1:52" ht="13.5" customHeight="1" x14ac:dyDescent="0.35">
      <c r="A497" s="223"/>
      <c r="B497" s="224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222"/>
      <c r="AJ497" s="222"/>
      <c r="AK497" s="222"/>
      <c r="AL497" s="222"/>
      <c r="AM497" s="222"/>
      <c r="AN497" s="222"/>
      <c r="AO497" s="222"/>
      <c r="AP497" s="222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</row>
    <row r="498" spans="1:52" ht="13.5" customHeight="1" x14ac:dyDescent="0.35">
      <c r="A498" s="223"/>
      <c r="B498" s="224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222"/>
      <c r="AJ498" s="222"/>
      <c r="AK498" s="222"/>
      <c r="AL498" s="222"/>
      <c r="AM498" s="222"/>
      <c r="AN498" s="222"/>
      <c r="AO498" s="222"/>
      <c r="AP498" s="222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</row>
    <row r="499" spans="1:52" ht="13.5" customHeight="1" x14ac:dyDescent="0.35">
      <c r="A499" s="223"/>
      <c r="B499" s="224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222"/>
      <c r="AJ499" s="222"/>
      <c r="AK499" s="222"/>
      <c r="AL499" s="222"/>
      <c r="AM499" s="222"/>
      <c r="AN499" s="222"/>
      <c r="AO499" s="222"/>
      <c r="AP499" s="222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</row>
    <row r="500" spans="1:52" ht="13.5" customHeight="1" x14ac:dyDescent="0.35">
      <c r="A500" s="223"/>
      <c r="B500" s="224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222"/>
      <c r="AJ500" s="222"/>
      <c r="AK500" s="222"/>
      <c r="AL500" s="222"/>
      <c r="AM500" s="222"/>
      <c r="AN500" s="222"/>
      <c r="AO500" s="222"/>
      <c r="AP500" s="222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</row>
    <row r="501" spans="1:52" ht="13.5" customHeight="1" x14ac:dyDescent="0.35">
      <c r="A501" s="223"/>
      <c r="B501" s="224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222"/>
      <c r="AJ501" s="222"/>
      <c r="AK501" s="222"/>
      <c r="AL501" s="222"/>
      <c r="AM501" s="222"/>
      <c r="AN501" s="222"/>
      <c r="AO501" s="222"/>
      <c r="AP501" s="222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</row>
    <row r="502" spans="1:52" ht="13.5" customHeight="1" x14ac:dyDescent="0.35">
      <c r="A502" s="223"/>
      <c r="B502" s="224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222"/>
      <c r="AJ502" s="222"/>
      <c r="AK502" s="222"/>
      <c r="AL502" s="222"/>
      <c r="AM502" s="222"/>
      <c r="AN502" s="222"/>
      <c r="AO502" s="222"/>
      <c r="AP502" s="222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</row>
    <row r="503" spans="1:52" ht="13.5" customHeight="1" x14ac:dyDescent="0.35">
      <c r="A503" s="223"/>
      <c r="B503" s="224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222"/>
      <c r="AJ503" s="222"/>
      <c r="AK503" s="222"/>
      <c r="AL503" s="222"/>
      <c r="AM503" s="222"/>
      <c r="AN503" s="222"/>
      <c r="AO503" s="222"/>
      <c r="AP503" s="222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</row>
    <row r="504" spans="1:52" ht="13.5" customHeight="1" x14ac:dyDescent="0.35">
      <c r="A504" s="223"/>
      <c r="B504" s="224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222"/>
      <c r="AJ504" s="222"/>
      <c r="AK504" s="222"/>
      <c r="AL504" s="222"/>
      <c r="AM504" s="222"/>
      <c r="AN504" s="222"/>
      <c r="AO504" s="222"/>
      <c r="AP504" s="222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</row>
    <row r="505" spans="1:52" ht="13.5" customHeight="1" x14ac:dyDescent="0.35">
      <c r="A505" s="223"/>
      <c r="B505" s="224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222"/>
      <c r="AJ505" s="222"/>
      <c r="AK505" s="222"/>
      <c r="AL505" s="222"/>
      <c r="AM505" s="222"/>
      <c r="AN505" s="222"/>
      <c r="AO505" s="222"/>
      <c r="AP505" s="222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</row>
    <row r="506" spans="1:52" ht="13.5" customHeight="1" x14ac:dyDescent="0.35">
      <c r="A506" s="223"/>
      <c r="B506" s="224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222"/>
      <c r="AJ506" s="222"/>
      <c r="AK506" s="222"/>
      <c r="AL506" s="222"/>
      <c r="AM506" s="222"/>
      <c r="AN506" s="222"/>
      <c r="AO506" s="222"/>
      <c r="AP506" s="222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</row>
    <row r="507" spans="1:52" ht="13.5" customHeight="1" x14ac:dyDescent="0.35">
      <c r="A507" s="223"/>
      <c r="B507" s="224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222"/>
      <c r="AJ507" s="222"/>
      <c r="AK507" s="222"/>
      <c r="AL507" s="222"/>
      <c r="AM507" s="222"/>
      <c r="AN507" s="222"/>
      <c r="AO507" s="222"/>
      <c r="AP507" s="222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</row>
    <row r="508" spans="1:52" ht="13.5" customHeight="1" x14ac:dyDescent="0.35">
      <c r="A508" s="223"/>
      <c r="B508" s="224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222"/>
      <c r="AJ508" s="222"/>
      <c r="AK508" s="222"/>
      <c r="AL508" s="222"/>
      <c r="AM508" s="222"/>
      <c r="AN508" s="222"/>
      <c r="AO508" s="222"/>
      <c r="AP508" s="222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</row>
    <row r="509" spans="1:52" ht="13.5" customHeight="1" x14ac:dyDescent="0.35">
      <c r="A509" s="223"/>
      <c r="B509" s="224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222"/>
      <c r="AJ509" s="222"/>
      <c r="AK509" s="222"/>
      <c r="AL509" s="222"/>
      <c r="AM509" s="222"/>
      <c r="AN509" s="222"/>
      <c r="AO509" s="222"/>
      <c r="AP509" s="222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</row>
    <row r="510" spans="1:52" ht="13.5" customHeight="1" x14ac:dyDescent="0.35">
      <c r="A510" s="223"/>
      <c r="B510" s="224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222"/>
      <c r="AJ510" s="222"/>
      <c r="AK510" s="222"/>
      <c r="AL510" s="222"/>
      <c r="AM510" s="222"/>
      <c r="AN510" s="222"/>
      <c r="AO510" s="222"/>
      <c r="AP510" s="222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</row>
    <row r="511" spans="1:52" ht="13.5" customHeight="1" x14ac:dyDescent="0.35">
      <c r="A511" s="223"/>
      <c r="B511" s="224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222"/>
      <c r="AJ511" s="222"/>
      <c r="AK511" s="222"/>
      <c r="AL511" s="222"/>
      <c r="AM511" s="222"/>
      <c r="AN511" s="222"/>
      <c r="AO511" s="222"/>
      <c r="AP511" s="222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</row>
    <row r="512" spans="1:52" ht="13.5" customHeight="1" x14ac:dyDescent="0.35">
      <c r="A512" s="223"/>
      <c r="B512" s="224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222"/>
      <c r="AJ512" s="222"/>
      <c r="AK512" s="222"/>
      <c r="AL512" s="222"/>
      <c r="AM512" s="222"/>
      <c r="AN512" s="222"/>
      <c r="AO512" s="222"/>
      <c r="AP512" s="222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</row>
    <row r="513" spans="1:52" ht="13.5" customHeight="1" x14ac:dyDescent="0.35">
      <c r="A513" s="223"/>
      <c r="B513" s="224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222"/>
      <c r="AJ513" s="222"/>
      <c r="AK513" s="222"/>
      <c r="AL513" s="222"/>
      <c r="AM513" s="222"/>
      <c r="AN513" s="222"/>
      <c r="AO513" s="222"/>
      <c r="AP513" s="222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</row>
    <row r="514" spans="1:52" ht="13.5" customHeight="1" x14ac:dyDescent="0.35">
      <c r="A514" s="223"/>
      <c r="B514" s="224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222"/>
      <c r="AJ514" s="222"/>
      <c r="AK514" s="222"/>
      <c r="AL514" s="222"/>
      <c r="AM514" s="222"/>
      <c r="AN514" s="222"/>
      <c r="AO514" s="222"/>
      <c r="AP514" s="222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</row>
    <row r="515" spans="1:52" ht="13.5" customHeight="1" x14ac:dyDescent="0.35">
      <c r="A515" s="223"/>
      <c r="B515" s="224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222"/>
      <c r="AJ515" s="222"/>
      <c r="AK515" s="222"/>
      <c r="AL515" s="222"/>
      <c r="AM515" s="222"/>
      <c r="AN515" s="222"/>
      <c r="AO515" s="222"/>
      <c r="AP515" s="222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</row>
    <row r="516" spans="1:52" ht="13.5" customHeight="1" x14ac:dyDescent="0.35">
      <c r="A516" s="223"/>
      <c r="B516" s="224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222"/>
      <c r="AJ516" s="222"/>
      <c r="AK516" s="222"/>
      <c r="AL516" s="222"/>
      <c r="AM516" s="222"/>
      <c r="AN516" s="222"/>
      <c r="AO516" s="222"/>
      <c r="AP516" s="222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</row>
    <row r="517" spans="1:52" ht="13.5" customHeight="1" x14ac:dyDescent="0.35">
      <c r="A517" s="223"/>
      <c r="B517" s="224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222"/>
      <c r="AJ517" s="222"/>
      <c r="AK517" s="222"/>
      <c r="AL517" s="222"/>
      <c r="AM517" s="222"/>
      <c r="AN517" s="222"/>
      <c r="AO517" s="222"/>
      <c r="AP517" s="222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</row>
    <row r="518" spans="1:52" ht="13.5" customHeight="1" x14ac:dyDescent="0.35">
      <c r="A518" s="223"/>
      <c r="B518" s="224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222"/>
      <c r="AJ518" s="222"/>
      <c r="AK518" s="222"/>
      <c r="AL518" s="222"/>
      <c r="AM518" s="222"/>
      <c r="AN518" s="222"/>
      <c r="AO518" s="222"/>
      <c r="AP518" s="222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</row>
    <row r="519" spans="1:52" ht="13.5" customHeight="1" x14ac:dyDescent="0.35">
      <c r="A519" s="223"/>
      <c r="B519" s="224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222"/>
      <c r="AJ519" s="222"/>
      <c r="AK519" s="222"/>
      <c r="AL519" s="222"/>
      <c r="AM519" s="222"/>
      <c r="AN519" s="222"/>
      <c r="AO519" s="222"/>
      <c r="AP519" s="222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</row>
    <row r="520" spans="1:52" ht="13.5" customHeight="1" x14ac:dyDescent="0.35">
      <c r="A520" s="223"/>
      <c r="B520" s="224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222"/>
      <c r="AJ520" s="222"/>
      <c r="AK520" s="222"/>
      <c r="AL520" s="222"/>
      <c r="AM520" s="222"/>
      <c r="AN520" s="222"/>
      <c r="AO520" s="222"/>
      <c r="AP520" s="222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</row>
    <row r="521" spans="1:52" ht="13.5" customHeight="1" x14ac:dyDescent="0.35">
      <c r="A521" s="223"/>
      <c r="B521" s="224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222"/>
      <c r="AJ521" s="222"/>
      <c r="AK521" s="222"/>
      <c r="AL521" s="222"/>
      <c r="AM521" s="222"/>
      <c r="AN521" s="222"/>
      <c r="AO521" s="222"/>
      <c r="AP521" s="222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</row>
    <row r="522" spans="1:52" ht="13.5" customHeight="1" x14ac:dyDescent="0.35">
      <c r="A522" s="223"/>
      <c r="B522" s="224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222"/>
      <c r="AJ522" s="222"/>
      <c r="AK522" s="222"/>
      <c r="AL522" s="222"/>
      <c r="AM522" s="222"/>
      <c r="AN522" s="222"/>
      <c r="AO522" s="222"/>
      <c r="AP522" s="222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</row>
    <row r="523" spans="1:52" ht="13.5" customHeight="1" x14ac:dyDescent="0.35">
      <c r="A523" s="223"/>
      <c r="B523" s="224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222"/>
      <c r="AJ523" s="222"/>
      <c r="AK523" s="222"/>
      <c r="AL523" s="222"/>
      <c r="AM523" s="222"/>
      <c r="AN523" s="222"/>
      <c r="AO523" s="222"/>
      <c r="AP523" s="222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</row>
    <row r="524" spans="1:52" ht="13.5" customHeight="1" x14ac:dyDescent="0.35">
      <c r="A524" s="223"/>
      <c r="B524" s="224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222"/>
      <c r="AJ524" s="222"/>
      <c r="AK524" s="222"/>
      <c r="AL524" s="222"/>
      <c r="AM524" s="222"/>
      <c r="AN524" s="222"/>
      <c r="AO524" s="222"/>
      <c r="AP524" s="222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</row>
    <row r="525" spans="1:52" ht="13.5" customHeight="1" x14ac:dyDescent="0.35">
      <c r="A525" s="223"/>
      <c r="B525" s="224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222"/>
      <c r="AJ525" s="222"/>
      <c r="AK525" s="222"/>
      <c r="AL525" s="222"/>
      <c r="AM525" s="222"/>
      <c r="AN525" s="222"/>
      <c r="AO525" s="222"/>
      <c r="AP525" s="222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</row>
    <row r="526" spans="1:52" ht="13.5" customHeight="1" x14ac:dyDescent="0.35">
      <c r="A526" s="223"/>
      <c r="B526" s="224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222"/>
      <c r="AJ526" s="222"/>
      <c r="AK526" s="222"/>
      <c r="AL526" s="222"/>
      <c r="AM526" s="222"/>
      <c r="AN526" s="222"/>
      <c r="AO526" s="222"/>
      <c r="AP526" s="222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</row>
    <row r="527" spans="1:52" ht="13.5" customHeight="1" x14ac:dyDescent="0.35">
      <c r="A527" s="223"/>
      <c r="B527" s="224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222"/>
      <c r="AJ527" s="222"/>
      <c r="AK527" s="222"/>
      <c r="AL527" s="222"/>
      <c r="AM527" s="222"/>
      <c r="AN527" s="222"/>
      <c r="AO527" s="222"/>
      <c r="AP527" s="222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</row>
    <row r="528" spans="1:52" ht="13.5" customHeight="1" x14ac:dyDescent="0.35">
      <c r="A528" s="223"/>
      <c r="B528" s="224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222"/>
      <c r="AJ528" s="222"/>
      <c r="AK528" s="222"/>
      <c r="AL528" s="222"/>
      <c r="AM528" s="222"/>
      <c r="AN528" s="222"/>
      <c r="AO528" s="222"/>
      <c r="AP528" s="222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</row>
    <row r="529" spans="1:52" ht="13.5" customHeight="1" x14ac:dyDescent="0.35">
      <c r="A529" s="223"/>
      <c r="B529" s="224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222"/>
      <c r="AJ529" s="222"/>
      <c r="AK529" s="222"/>
      <c r="AL529" s="222"/>
      <c r="AM529" s="222"/>
      <c r="AN529" s="222"/>
      <c r="AO529" s="222"/>
      <c r="AP529" s="222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</row>
    <row r="530" spans="1:52" ht="13.5" customHeight="1" x14ac:dyDescent="0.35">
      <c r="A530" s="223"/>
      <c r="B530" s="224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222"/>
      <c r="AJ530" s="222"/>
      <c r="AK530" s="222"/>
      <c r="AL530" s="222"/>
      <c r="AM530" s="222"/>
      <c r="AN530" s="222"/>
      <c r="AO530" s="222"/>
      <c r="AP530" s="222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</row>
    <row r="531" spans="1:52" ht="13.5" customHeight="1" x14ac:dyDescent="0.35">
      <c r="A531" s="223"/>
      <c r="B531" s="224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222"/>
      <c r="AJ531" s="222"/>
      <c r="AK531" s="222"/>
      <c r="AL531" s="222"/>
      <c r="AM531" s="222"/>
      <c r="AN531" s="222"/>
      <c r="AO531" s="222"/>
      <c r="AP531" s="222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</row>
    <row r="532" spans="1:52" ht="13.5" customHeight="1" x14ac:dyDescent="0.35">
      <c r="A532" s="223"/>
      <c r="B532" s="224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222"/>
      <c r="AJ532" s="222"/>
      <c r="AK532" s="222"/>
      <c r="AL532" s="222"/>
      <c r="AM532" s="222"/>
      <c r="AN532" s="222"/>
      <c r="AO532" s="222"/>
      <c r="AP532" s="222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</row>
    <row r="533" spans="1:52" ht="13.5" customHeight="1" x14ac:dyDescent="0.35">
      <c r="A533" s="223"/>
      <c r="B533" s="224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222"/>
      <c r="AJ533" s="222"/>
      <c r="AK533" s="222"/>
      <c r="AL533" s="222"/>
      <c r="AM533" s="222"/>
      <c r="AN533" s="222"/>
      <c r="AO533" s="222"/>
      <c r="AP533" s="222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</row>
    <row r="534" spans="1:52" ht="13.5" customHeight="1" x14ac:dyDescent="0.35">
      <c r="A534" s="223"/>
      <c r="B534" s="224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222"/>
      <c r="AJ534" s="222"/>
      <c r="AK534" s="222"/>
      <c r="AL534" s="222"/>
      <c r="AM534" s="222"/>
      <c r="AN534" s="222"/>
      <c r="AO534" s="222"/>
      <c r="AP534" s="222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</row>
    <row r="535" spans="1:52" ht="13.5" customHeight="1" x14ac:dyDescent="0.35">
      <c r="A535" s="223"/>
      <c r="B535" s="224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222"/>
      <c r="AJ535" s="222"/>
      <c r="AK535" s="222"/>
      <c r="AL535" s="222"/>
      <c r="AM535" s="222"/>
      <c r="AN535" s="222"/>
      <c r="AO535" s="222"/>
      <c r="AP535" s="222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</row>
    <row r="536" spans="1:52" ht="13.5" customHeight="1" x14ac:dyDescent="0.35">
      <c r="A536" s="223"/>
      <c r="B536" s="224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222"/>
      <c r="AJ536" s="222"/>
      <c r="AK536" s="222"/>
      <c r="AL536" s="222"/>
      <c r="AM536" s="222"/>
      <c r="AN536" s="222"/>
      <c r="AO536" s="222"/>
      <c r="AP536" s="222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</row>
    <row r="537" spans="1:52" ht="13.5" customHeight="1" x14ac:dyDescent="0.35">
      <c r="A537" s="223"/>
      <c r="B537" s="224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222"/>
      <c r="AJ537" s="222"/>
      <c r="AK537" s="222"/>
      <c r="AL537" s="222"/>
      <c r="AM537" s="222"/>
      <c r="AN537" s="222"/>
      <c r="AO537" s="222"/>
      <c r="AP537" s="222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</row>
    <row r="538" spans="1:52" ht="13.5" customHeight="1" x14ac:dyDescent="0.35">
      <c r="A538" s="223"/>
      <c r="B538" s="224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222"/>
      <c r="AJ538" s="222"/>
      <c r="AK538" s="222"/>
      <c r="AL538" s="222"/>
      <c r="AM538" s="222"/>
      <c r="AN538" s="222"/>
      <c r="AO538" s="222"/>
      <c r="AP538" s="222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</row>
    <row r="539" spans="1:52" ht="13.5" customHeight="1" x14ac:dyDescent="0.35">
      <c r="A539" s="223"/>
      <c r="B539" s="224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222"/>
      <c r="AJ539" s="222"/>
      <c r="AK539" s="222"/>
      <c r="AL539" s="222"/>
      <c r="AM539" s="222"/>
      <c r="AN539" s="222"/>
      <c r="AO539" s="222"/>
      <c r="AP539" s="222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</row>
    <row r="540" spans="1:52" ht="13.5" customHeight="1" x14ac:dyDescent="0.35">
      <c r="A540" s="223"/>
      <c r="B540" s="224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222"/>
      <c r="AJ540" s="222"/>
      <c r="AK540" s="222"/>
      <c r="AL540" s="222"/>
      <c r="AM540" s="222"/>
      <c r="AN540" s="222"/>
      <c r="AO540" s="222"/>
      <c r="AP540" s="222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</row>
    <row r="541" spans="1:52" ht="13.5" customHeight="1" x14ac:dyDescent="0.35">
      <c r="A541" s="223"/>
      <c r="B541" s="224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222"/>
      <c r="AJ541" s="222"/>
      <c r="AK541" s="222"/>
      <c r="AL541" s="222"/>
      <c r="AM541" s="222"/>
      <c r="AN541" s="222"/>
      <c r="AO541" s="222"/>
      <c r="AP541" s="222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</row>
    <row r="542" spans="1:52" ht="13.5" customHeight="1" x14ac:dyDescent="0.35">
      <c r="A542" s="223"/>
      <c r="B542" s="224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222"/>
      <c r="AJ542" s="222"/>
      <c r="AK542" s="222"/>
      <c r="AL542" s="222"/>
      <c r="AM542" s="222"/>
      <c r="AN542" s="222"/>
      <c r="AO542" s="222"/>
      <c r="AP542" s="222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</row>
    <row r="543" spans="1:52" ht="13.5" customHeight="1" x14ac:dyDescent="0.35">
      <c r="A543" s="223"/>
      <c r="B543" s="224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222"/>
      <c r="AJ543" s="222"/>
      <c r="AK543" s="222"/>
      <c r="AL543" s="222"/>
      <c r="AM543" s="222"/>
      <c r="AN543" s="222"/>
      <c r="AO543" s="222"/>
      <c r="AP543" s="222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</row>
    <row r="544" spans="1:52" ht="13.5" customHeight="1" x14ac:dyDescent="0.35">
      <c r="A544" s="223"/>
      <c r="B544" s="224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222"/>
      <c r="AJ544" s="222"/>
      <c r="AK544" s="222"/>
      <c r="AL544" s="222"/>
      <c r="AM544" s="222"/>
      <c r="AN544" s="222"/>
      <c r="AO544" s="222"/>
      <c r="AP544" s="222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</row>
    <row r="545" spans="1:52" ht="13.5" customHeight="1" x14ac:dyDescent="0.35">
      <c r="A545" s="223"/>
      <c r="B545" s="224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222"/>
      <c r="AJ545" s="222"/>
      <c r="AK545" s="222"/>
      <c r="AL545" s="222"/>
      <c r="AM545" s="222"/>
      <c r="AN545" s="222"/>
      <c r="AO545" s="222"/>
      <c r="AP545" s="222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</row>
    <row r="546" spans="1:52" ht="13.5" customHeight="1" x14ac:dyDescent="0.35">
      <c r="A546" s="223"/>
      <c r="B546" s="224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222"/>
      <c r="AJ546" s="222"/>
      <c r="AK546" s="222"/>
      <c r="AL546" s="222"/>
      <c r="AM546" s="222"/>
      <c r="AN546" s="222"/>
      <c r="AO546" s="222"/>
      <c r="AP546" s="222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</row>
    <row r="547" spans="1:52" ht="13.5" customHeight="1" x14ac:dyDescent="0.35">
      <c r="A547" s="223"/>
      <c r="B547" s="224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222"/>
      <c r="AJ547" s="222"/>
      <c r="AK547" s="222"/>
      <c r="AL547" s="222"/>
      <c r="AM547" s="222"/>
      <c r="AN547" s="222"/>
      <c r="AO547" s="222"/>
      <c r="AP547" s="222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</row>
    <row r="548" spans="1:52" ht="13.5" customHeight="1" x14ac:dyDescent="0.35">
      <c r="A548" s="223"/>
      <c r="B548" s="224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222"/>
      <c r="AJ548" s="222"/>
      <c r="AK548" s="222"/>
      <c r="AL548" s="222"/>
      <c r="AM548" s="222"/>
      <c r="AN548" s="222"/>
      <c r="AO548" s="222"/>
      <c r="AP548" s="222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</row>
    <row r="549" spans="1:52" ht="13.5" customHeight="1" x14ac:dyDescent="0.35">
      <c r="A549" s="223"/>
      <c r="B549" s="224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222"/>
      <c r="AJ549" s="222"/>
      <c r="AK549" s="222"/>
      <c r="AL549" s="222"/>
      <c r="AM549" s="222"/>
      <c r="AN549" s="222"/>
      <c r="AO549" s="222"/>
      <c r="AP549" s="222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</row>
    <row r="550" spans="1:52" ht="13.5" customHeight="1" x14ac:dyDescent="0.35">
      <c r="A550" s="223"/>
      <c r="B550" s="224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222"/>
      <c r="AJ550" s="222"/>
      <c r="AK550" s="222"/>
      <c r="AL550" s="222"/>
      <c r="AM550" s="222"/>
      <c r="AN550" s="222"/>
      <c r="AO550" s="222"/>
      <c r="AP550" s="222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</row>
    <row r="551" spans="1:52" ht="13.5" customHeight="1" x14ac:dyDescent="0.35">
      <c r="A551" s="223"/>
      <c r="B551" s="224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222"/>
      <c r="AJ551" s="222"/>
      <c r="AK551" s="222"/>
      <c r="AL551" s="222"/>
      <c r="AM551" s="222"/>
      <c r="AN551" s="222"/>
      <c r="AO551" s="222"/>
      <c r="AP551" s="222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</row>
    <row r="552" spans="1:52" ht="13.5" customHeight="1" x14ac:dyDescent="0.35">
      <c r="A552" s="223"/>
      <c r="B552" s="224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222"/>
      <c r="AJ552" s="222"/>
      <c r="AK552" s="222"/>
      <c r="AL552" s="222"/>
      <c r="AM552" s="222"/>
      <c r="AN552" s="222"/>
      <c r="AO552" s="222"/>
      <c r="AP552" s="222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</row>
    <row r="553" spans="1:52" ht="13.5" customHeight="1" x14ac:dyDescent="0.35">
      <c r="A553" s="223"/>
      <c r="B553" s="224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222"/>
      <c r="AJ553" s="222"/>
      <c r="AK553" s="222"/>
      <c r="AL553" s="222"/>
      <c r="AM553" s="222"/>
      <c r="AN553" s="222"/>
      <c r="AO553" s="222"/>
      <c r="AP553" s="222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</row>
    <row r="554" spans="1:52" ht="13.5" customHeight="1" x14ac:dyDescent="0.35">
      <c r="A554" s="223"/>
      <c r="B554" s="224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222"/>
      <c r="AJ554" s="222"/>
      <c r="AK554" s="222"/>
      <c r="AL554" s="222"/>
      <c r="AM554" s="222"/>
      <c r="AN554" s="222"/>
      <c r="AO554" s="222"/>
      <c r="AP554" s="222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</row>
    <row r="555" spans="1:52" ht="13.5" customHeight="1" x14ac:dyDescent="0.35">
      <c r="A555" s="223"/>
      <c r="B555" s="224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222"/>
      <c r="AJ555" s="222"/>
      <c r="AK555" s="222"/>
      <c r="AL555" s="222"/>
      <c r="AM555" s="222"/>
      <c r="AN555" s="222"/>
      <c r="AO555" s="222"/>
      <c r="AP555" s="222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</row>
    <row r="556" spans="1:52" ht="13.5" customHeight="1" x14ac:dyDescent="0.35">
      <c r="A556" s="223"/>
      <c r="B556" s="224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222"/>
      <c r="AJ556" s="222"/>
      <c r="AK556" s="222"/>
      <c r="AL556" s="222"/>
      <c r="AM556" s="222"/>
      <c r="AN556" s="222"/>
      <c r="AO556" s="222"/>
      <c r="AP556" s="222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</row>
    <row r="557" spans="1:52" ht="13.5" customHeight="1" x14ac:dyDescent="0.35">
      <c r="A557" s="223"/>
      <c r="B557" s="224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222"/>
      <c r="AJ557" s="222"/>
      <c r="AK557" s="222"/>
      <c r="AL557" s="222"/>
      <c r="AM557" s="222"/>
      <c r="AN557" s="222"/>
      <c r="AO557" s="222"/>
      <c r="AP557" s="222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</row>
    <row r="558" spans="1:52" ht="13.5" customHeight="1" x14ac:dyDescent="0.35">
      <c r="A558" s="223"/>
      <c r="B558" s="224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222"/>
      <c r="AJ558" s="222"/>
      <c r="AK558" s="222"/>
      <c r="AL558" s="222"/>
      <c r="AM558" s="222"/>
      <c r="AN558" s="222"/>
      <c r="AO558" s="222"/>
      <c r="AP558" s="222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</row>
    <row r="559" spans="1:52" ht="13.5" customHeight="1" x14ac:dyDescent="0.35">
      <c r="A559" s="223"/>
      <c r="B559" s="224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222"/>
      <c r="AJ559" s="222"/>
      <c r="AK559" s="222"/>
      <c r="AL559" s="222"/>
      <c r="AM559" s="222"/>
      <c r="AN559" s="222"/>
      <c r="AO559" s="222"/>
      <c r="AP559" s="222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</row>
    <row r="560" spans="1:52" ht="13.5" customHeight="1" x14ac:dyDescent="0.35">
      <c r="A560" s="223"/>
      <c r="B560" s="224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222"/>
      <c r="AJ560" s="222"/>
      <c r="AK560" s="222"/>
      <c r="AL560" s="222"/>
      <c r="AM560" s="222"/>
      <c r="AN560" s="222"/>
      <c r="AO560" s="222"/>
      <c r="AP560" s="222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</row>
    <row r="561" spans="1:52" ht="13.5" customHeight="1" x14ac:dyDescent="0.35">
      <c r="A561" s="223"/>
      <c r="B561" s="224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222"/>
      <c r="AJ561" s="222"/>
      <c r="AK561" s="222"/>
      <c r="AL561" s="222"/>
      <c r="AM561" s="222"/>
      <c r="AN561" s="222"/>
      <c r="AO561" s="222"/>
      <c r="AP561" s="222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</row>
    <row r="562" spans="1:52" ht="13.5" customHeight="1" x14ac:dyDescent="0.35">
      <c r="A562" s="223"/>
      <c r="B562" s="224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222"/>
      <c r="AJ562" s="222"/>
      <c r="AK562" s="222"/>
      <c r="AL562" s="222"/>
      <c r="AM562" s="222"/>
      <c r="AN562" s="222"/>
      <c r="AO562" s="222"/>
      <c r="AP562" s="222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</row>
    <row r="563" spans="1:52" ht="13.5" customHeight="1" x14ac:dyDescent="0.35">
      <c r="A563" s="223"/>
      <c r="B563" s="224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222"/>
      <c r="AJ563" s="222"/>
      <c r="AK563" s="222"/>
      <c r="AL563" s="222"/>
      <c r="AM563" s="222"/>
      <c r="AN563" s="222"/>
      <c r="AO563" s="222"/>
      <c r="AP563" s="222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</row>
    <row r="564" spans="1:52" ht="13.5" customHeight="1" x14ac:dyDescent="0.35">
      <c r="A564" s="223"/>
      <c r="B564" s="224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222"/>
      <c r="AJ564" s="222"/>
      <c r="AK564" s="222"/>
      <c r="AL564" s="222"/>
      <c r="AM564" s="222"/>
      <c r="AN564" s="222"/>
      <c r="AO564" s="222"/>
      <c r="AP564" s="222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</row>
    <row r="565" spans="1:52" ht="13.5" customHeight="1" x14ac:dyDescent="0.35">
      <c r="A565" s="223"/>
      <c r="B565" s="224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222"/>
      <c r="AJ565" s="222"/>
      <c r="AK565" s="222"/>
      <c r="AL565" s="222"/>
      <c r="AM565" s="222"/>
      <c r="AN565" s="222"/>
      <c r="AO565" s="222"/>
      <c r="AP565" s="222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</row>
    <row r="566" spans="1:52" ht="13.5" customHeight="1" x14ac:dyDescent="0.35">
      <c r="A566" s="223"/>
      <c r="B566" s="224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222"/>
      <c r="AJ566" s="222"/>
      <c r="AK566" s="222"/>
      <c r="AL566" s="222"/>
      <c r="AM566" s="222"/>
      <c r="AN566" s="222"/>
      <c r="AO566" s="222"/>
      <c r="AP566" s="222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</row>
    <row r="567" spans="1:52" ht="13.5" customHeight="1" x14ac:dyDescent="0.35">
      <c r="A567" s="223"/>
      <c r="B567" s="224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222"/>
      <c r="AJ567" s="222"/>
      <c r="AK567" s="222"/>
      <c r="AL567" s="222"/>
      <c r="AM567" s="222"/>
      <c r="AN567" s="222"/>
      <c r="AO567" s="222"/>
      <c r="AP567" s="222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</row>
    <row r="568" spans="1:52" ht="13.5" customHeight="1" x14ac:dyDescent="0.35">
      <c r="A568" s="223"/>
      <c r="B568" s="224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222"/>
      <c r="AJ568" s="222"/>
      <c r="AK568" s="222"/>
      <c r="AL568" s="222"/>
      <c r="AM568" s="222"/>
      <c r="AN568" s="222"/>
      <c r="AO568" s="222"/>
      <c r="AP568" s="222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</row>
    <row r="569" spans="1:52" ht="13.5" customHeight="1" x14ac:dyDescent="0.35">
      <c r="A569" s="223"/>
      <c r="B569" s="224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222"/>
      <c r="AJ569" s="222"/>
      <c r="AK569" s="222"/>
      <c r="AL569" s="222"/>
      <c r="AM569" s="222"/>
      <c r="AN569" s="222"/>
      <c r="AO569" s="222"/>
      <c r="AP569" s="222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</row>
    <row r="570" spans="1:52" ht="13.5" customHeight="1" x14ac:dyDescent="0.35">
      <c r="A570" s="223"/>
      <c r="B570" s="224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222"/>
      <c r="AJ570" s="222"/>
      <c r="AK570" s="222"/>
      <c r="AL570" s="222"/>
      <c r="AM570" s="222"/>
      <c r="AN570" s="222"/>
      <c r="AO570" s="222"/>
      <c r="AP570" s="222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</row>
    <row r="571" spans="1:52" ht="13.5" customHeight="1" x14ac:dyDescent="0.35">
      <c r="A571" s="223"/>
      <c r="B571" s="224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222"/>
      <c r="AJ571" s="222"/>
      <c r="AK571" s="222"/>
      <c r="AL571" s="222"/>
      <c r="AM571" s="222"/>
      <c r="AN571" s="222"/>
      <c r="AO571" s="222"/>
      <c r="AP571" s="222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</row>
    <row r="572" spans="1:52" ht="13.5" customHeight="1" x14ac:dyDescent="0.35">
      <c r="A572" s="223"/>
      <c r="B572" s="224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222"/>
      <c r="AJ572" s="222"/>
      <c r="AK572" s="222"/>
      <c r="AL572" s="222"/>
      <c r="AM572" s="222"/>
      <c r="AN572" s="222"/>
      <c r="AO572" s="222"/>
      <c r="AP572" s="222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</row>
    <row r="573" spans="1:52" ht="13.5" customHeight="1" x14ac:dyDescent="0.35">
      <c r="A573" s="223"/>
      <c r="B573" s="224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222"/>
      <c r="AJ573" s="222"/>
      <c r="AK573" s="222"/>
      <c r="AL573" s="222"/>
      <c r="AM573" s="222"/>
      <c r="AN573" s="222"/>
      <c r="AO573" s="222"/>
      <c r="AP573" s="222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</row>
    <row r="574" spans="1:52" ht="13.5" customHeight="1" x14ac:dyDescent="0.35">
      <c r="A574" s="223"/>
      <c r="B574" s="224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222"/>
      <c r="AJ574" s="222"/>
      <c r="AK574" s="222"/>
      <c r="AL574" s="222"/>
      <c r="AM574" s="222"/>
      <c r="AN574" s="222"/>
      <c r="AO574" s="222"/>
      <c r="AP574" s="222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</row>
    <row r="575" spans="1:52" ht="13.5" customHeight="1" x14ac:dyDescent="0.35">
      <c r="A575" s="223"/>
      <c r="B575" s="224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222"/>
      <c r="AJ575" s="222"/>
      <c r="AK575" s="222"/>
      <c r="AL575" s="222"/>
      <c r="AM575" s="222"/>
      <c r="AN575" s="222"/>
      <c r="AO575" s="222"/>
      <c r="AP575" s="222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</row>
    <row r="576" spans="1:52" ht="13.5" customHeight="1" x14ac:dyDescent="0.35">
      <c r="A576" s="223"/>
      <c r="B576" s="224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222"/>
      <c r="AJ576" s="222"/>
      <c r="AK576" s="222"/>
      <c r="AL576" s="222"/>
      <c r="AM576" s="222"/>
      <c r="AN576" s="222"/>
      <c r="AO576" s="222"/>
      <c r="AP576" s="222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</row>
    <row r="577" spans="1:52" ht="13.5" customHeight="1" x14ac:dyDescent="0.35">
      <c r="A577" s="223"/>
      <c r="B577" s="224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222"/>
      <c r="AJ577" s="222"/>
      <c r="AK577" s="222"/>
      <c r="AL577" s="222"/>
      <c r="AM577" s="222"/>
      <c r="AN577" s="222"/>
      <c r="AO577" s="222"/>
      <c r="AP577" s="222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</row>
    <row r="578" spans="1:52" ht="13.5" customHeight="1" x14ac:dyDescent="0.35">
      <c r="A578" s="223"/>
      <c r="B578" s="224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222"/>
      <c r="AJ578" s="222"/>
      <c r="AK578" s="222"/>
      <c r="AL578" s="222"/>
      <c r="AM578" s="222"/>
      <c r="AN578" s="222"/>
      <c r="AO578" s="222"/>
      <c r="AP578" s="222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</row>
    <row r="579" spans="1:52" ht="13.5" customHeight="1" x14ac:dyDescent="0.35">
      <c r="A579" s="223"/>
      <c r="B579" s="224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222"/>
      <c r="AJ579" s="222"/>
      <c r="AK579" s="222"/>
      <c r="AL579" s="222"/>
      <c r="AM579" s="222"/>
      <c r="AN579" s="222"/>
      <c r="AO579" s="222"/>
      <c r="AP579" s="222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</row>
    <row r="580" spans="1:52" ht="13.5" customHeight="1" x14ac:dyDescent="0.35">
      <c r="A580" s="223"/>
      <c r="B580" s="224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222"/>
      <c r="AJ580" s="222"/>
      <c r="AK580" s="222"/>
      <c r="AL580" s="222"/>
      <c r="AM580" s="222"/>
      <c r="AN580" s="222"/>
      <c r="AO580" s="222"/>
      <c r="AP580" s="222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</row>
    <row r="581" spans="1:52" ht="13.5" customHeight="1" x14ac:dyDescent="0.35">
      <c r="A581" s="223"/>
      <c r="B581" s="224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222"/>
      <c r="AJ581" s="222"/>
      <c r="AK581" s="222"/>
      <c r="AL581" s="222"/>
      <c r="AM581" s="222"/>
      <c r="AN581" s="222"/>
      <c r="AO581" s="222"/>
      <c r="AP581" s="222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</row>
    <row r="582" spans="1:52" ht="13.5" customHeight="1" x14ac:dyDescent="0.35">
      <c r="A582" s="223"/>
      <c r="B582" s="224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222"/>
      <c r="AJ582" s="222"/>
      <c r="AK582" s="222"/>
      <c r="AL582" s="222"/>
      <c r="AM582" s="222"/>
      <c r="AN582" s="222"/>
      <c r="AO582" s="222"/>
      <c r="AP582" s="222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</row>
    <row r="583" spans="1:52" ht="13.5" customHeight="1" x14ac:dyDescent="0.35">
      <c r="A583" s="223"/>
      <c r="B583" s="224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222"/>
      <c r="AJ583" s="222"/>
      <c r="AK583" s="222"/>
      <c r="AL583" s="222"/>
      <c r="AM583" s="222"/>
      <c r="AN583" s="222"/>
      <c r="AO583" s="222"/>
      <c r="AP583" s="222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</row>
    <row r="584" spans="1:52" ht="13.5" customHeight="1" x14ac:dyDescent="0.35">
      <c r="A584" s="223"/>
      <c r="B584" s="224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222"/>
      <c r="AJ584" s="222"/>
      <c r="AK584" s="222"/>
      <c r="AL584" s="222"/>
      <c r="AM584" s="222"/>
      <c r="AN584" s="222"/>
      <c r="AO584" s="222"/>
      <c r="AP584" s="222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</row>
    <row r="585" spans="1:52" ht="13.5" customHeight="1" x14ac:dyDescent="0.35">
      <c r="A585" s="223"/>
      <c r="B585" s="224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222"/>
      <c r="AJ585" s="222"/>
      <c r="AK585" s="222"/>
      <c r="AL585" s="222"/>
      <c r="AM585" s="222"/>
      <c r="AN585" s="222"/>
      <c r="AO585" s="222"/>
      <c r="AP585" s="222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</row>
    <row r="586" spans="1:52" ht="13.5" customHeight="1" x14ac:dyDescent="0.35">
      <c r="A586" s="223"/>
      <c r="B586" s="224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222"/>
      <c r="AJ586" s="222"/>
      <c r="AK586" s="222"/>
      <c r="AL586" s="222"/>
      <c r="AM586" s="222"/>
      <c r="AN586" s="222"/>
      <c r="AO586" s="222"/>
      <c r="AP586" s="222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</row>
    <row r="587" spans="1:52" ht="13.5" customHeight="1" x14ac:dyDescent="0.35">
      <c r="A587" s="223"/>
      <c r="B587" s="224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222"/>
      <c r="AJ587" s="222"/>
      <c r="AK587" s="222"/>
      <c r="AL587" s="222"/>
      <c r="AM587" s="222"/>
      <c r="AN587" s="222"/>
      <c r="AO587" s="222"/>
      <c r="AP587" s="222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</row>
    <row r="588" spans="1:52" ht="13.5" customHeight="1" x14ac:dyDescent="0.35">
      <c r="A588" s="223"/>
      <c r="B588" s="224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222"/>
      <c r="AJ588" s="222"/>
      <c r="AK588" s="222"/>
      <c r="AL588" s="222"/>
      <c r="AM588" s="222"/>
      <c r="AN588" s="222"/>
      <c r="AO588" s="222"/>
      <c r="AP588" s="222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</row>
    <row r="589" spans="1:52" ht="13.5" customHeight="1" x14ac:dyDescent="0.35">
      <c r="A589" s="223"/>
      <c r="B589" s="224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222"/>
      <c r="AJ589" s="222"/>
      <c r="AK589" s="222"/>
      <c r="AL589" s="222"/>
      <c r="AM589" s="222"/>
      <c r="AN589" s="222"/>
      <c r="AO589" s="222"/>
      <c r="AP589" s="222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</row>
    <row r="590" spans="1:52" ht="13.5" customHeight="1" x14ac:dyDescent="0.35">
      <c r="A590" s="223"/>
      <c r="B590" s="224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222"/>
      <c r="AJ590" s="222"/>
      <c r="AK590" s="222"/>
      <c r="AL590" s="222"/>
      <c r="AM590" s="222"/>
      <c r="AN590" s="222"/>
      <c r="AO590" s="222"/>
      <c r="AP590" s="222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</row>
    <row r="591" spans="1:52" ht="13.5" customHeight="1" x14ac:dyDescent="0.35">
      <c r="A591" s="223"/>
      <c r="B591" s="224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222"/>
      <c r="AJ591" s="222"/>
      <c r="AK591" s="222"/>
      <c r="AL591" s="222"/>
      <c r="AM591" s="222"/>
      <c r="AN591" s="222"/>
      <c r="AO591" s="222"/>
      <c r="AP591" s="222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</row>
    <row r="592" spans="1:52" ht="13.5" customHeight="1" x14ac:dyDescent="0.35">
      <c r="A592" s="223"/>
      <c r="B592" s="224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222"/>
      <c r="AJ592" s="222"/>
      <c r="AK592" s="222"/>
      <c r="AL592" s="222"/>
      <c r="AM592" s="222"/>
      <c r="AN592" s="222"/>
      <c r="AO592" s="222"/>
      <c r="AP592" s="222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</row>
    <row r="593" spans="1:52" ht="13.5" customHeight="1" x14ac:dyDescent="0.35">
      <c r="A593" s="223"/>
      <c r="B593" s="224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222"/>
      <c r="AJ593" s="222"/>
      <c r="AK593" s="222"/>
      <c r="AL593" s="222"/>
      <c r="AM593" s="222"/>
      <c r="AN593" s="222"/>
      <c r="AO593" s="222"/>
      <c r="AP593" s="222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</row>
    <row r="594" spans="1:52" ht="13.5" customHeight="1" x14ac:dyDescent="0.35">
      <c r="A594" s="223"/>
      <c r="B594" s="224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222"/>
      <c r="AJ594" s="222"/>
      <c r="AK594" s="222"/>
      <c r="AL594" s="222"/>
      <c r="AM594" s="222"/>
      <c r="AN594" s="222"/>
      <c r="AO594" s="222"/>
      <c r="AP594" s="222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</row>
    <row r="595" spans="1:52" ht="13.5" customHeight="1" x14ac:dyDescent="0.35">
      <c r="A595" s="223"/>
      <c r="B595" s="224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222"/>
      <c r="AJ595" s="222"/>
      <c r="AK595" s="222"/>
      <c r="AL595" s="222"/>
      <c r="AM595" s="222"/>
      <c r="AN595" s="222"/>
      <c r="AO595" s="222"/>
      <c r="AP595" s="222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</row>
    <row r="596" spans="1:52" ht="13.5" customHeight="1" x14ac:dyDescent="0.35">
      <c r="A596" s="223"/>
      <c r="B596" s="224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222"/>
      <c r="AJ596" s="222"/>
      <c r="AK596" s="222"/>
      <c r="AL596" s="222"/>
      <c r="AM596" s="222"/>
      <c r="AN596" s="222"/>
      <c r="AO596" s="222"/>
      <c r="AP596" s="222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</row>
    <row r="597" spans="1:52" ht="13.5" customHeight="1" x14ac:dyDescent="0.35">
      <c r="A597" s="223"/>
      <c r="B597" s="224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222"/>
      <c r="AJ597" s="222"/>
      <c r="AK597" s="222"/>
      <c r="AL597" s="222"/>
      <c r="AM597" s="222"/>
      <c r="AN597" s="222"/>
      <c r="AO597" s="222"/>
      <c r="AP597" s="222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</row>
    <row r="598" spans="1:52" ht="13.5" customHeight="1" x14ac:dyDescent="0.35">
      <c r="A598" s="223"/>
      <c r="B598" s="224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222"/>
      <c r="AJ598" s="222"/>
      <c r="AK598" s="222"/>
      <c r="AL598" s="222"/>
      <c r="AM598" s="222"/>
      <c r="AN598" s="222"/>
      <c r="AO598" s="222"/>
      <c r="AP598" s="222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</row>
    <row r="599" spans="1:52" ht="13.5" customHeight="1" x14ac:dyDescent="0.35">
      <c r="A599" s="223"/>
      <c r="B599" s="224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222"/>
      <c r="AJ599" s="222"/>
      <c r="AK599" s="222"/>
      <c r="AL599" s="222"/>
      <c r="AM599" s="222"/>
      <c r="AN599" s="222"/>
      <c r="AO599" s="222"/>
      <c r="AP599" s="222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</row>
    <row r="600" spans="1:52" ht="13.5" customHeight="1" x14ac:dyDescent="0.35">
      <c r="A600" s="223"/>
      <c r="B600" s="224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222"/>
      <c r="AJ600" s="222"/>
      <c r="AK600" s="222"/>
      <c r="AL600" s="222"/>
      <c r="AM600" s="222"/>
      <c r="AN600" s="222"/>
      <c r="AO600" s="222"/>
      <c r="AP600" s="222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</row>
    <row r="601" spans="1:52" ht="13.5" customHeight="1" x14ac:dyDescent="0.35">
      <c r="A601" s="223"/>
      <c r="B601" s="224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222"/>
      <c r="AJ601" s="222"/>
      <c r="AK601" s="222"/>
      <c r="AL601" s="222"/>
      <c r="AM601" s="222"/>
      <c r="AN601" s="222"/>
      <c r="AO601" s="222"/>
      <c r="AP601" s="222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</row>
    <row r="602" spans="1:52" ht="13.5" customHeight="1" x14ac:dyDescent="0.35">
      <c r="A602" s="223"/>
      <c r="B602" s="224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222"/>
      <c r="AJ602" s="222"/>
      <c r="AK602" s="222"/>
      <c r="AL602" s="222"/>
      <c r="AM602" s="222"/>
      <c r="AN602" s="222"/>
      <c r="AO602" s="222"/>
      <c r="AP602" s="222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</row>
    <row r="603" spans="1:52" ht="13.5" customHeight="1" x14ac:dyDescent="0.35">
      <c r="A603" s="223"/>
      <c r="B603" s="224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222"/>
      <c r="AJ603" s="222"/>
      <c r="AK603" s="222"/>
      <c r="AL603" s="222"/>
      <c r="AM603" s="222"/>
      <c r="AN603" s="222"/>
      <c r="AO603" s="222"/>
      <c r="AP603" s="222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</row>
    <row r="604" spans="1:52" ht="13.5" customHeight="1" x14ac:dyDescent="0.35">
      <c r="A604" s="223"/>
      <c r="B604" s="224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222"/>
      <c r="AJ604" s="222"/>
      <c r="AK604" s="222"/>
      <c r="AL604" s="222"/>
      <c r="AM604" s="222"/>
      <c r="AN604" s="222"/>
      <c r="AO604" s="222"/>
      <c r="AP604" s="222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</row>
    <row r="605" spans="1:52" ht="13.5" customHeight="1" x14ac:dyDescent="0.35">
      <c r="A605" s="223"/>
      <c r="B605" s="224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222"/>
      <c r="AJ605" s="222"/>
      <c r="AK605" s="222"/>
      <c r="AL605" s="222"/>
      <c r="AM605" s="222"/>
      <c r="AN605" s="222"/>
      <c r="AO605" s="222"/>
      <c r="AP605" s="222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</row>
    <row r="606" spans="1:52" ht="13.5" customHeight="1" x14ac:dyDescent="0.35">
      <c r="A606" s="223"/>
      <c r="B606" s="224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222"/>
      <c r="AJ606" s="222"/>
      <c r="AK606" s="222"/>
      <c r="AL606" s="222"/>
      <c r="AM606" s="222"/>
      <c r="AN606" s="222"/>
      <c r="AO606" s="222"/>
      <c r="AP606" s="222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</row>
    <row r="607" spans="1:52" ht="13.5" customHeight="1" x14ac:dyDescent="0.35">
      <c r="A607" s="223"/>
      <c r="B607" s="224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222"/>
      <c r="AJ607" s="222"/>
      <c r="AK607" s="222"/>
      <c r="AL607" s="222"/>
      <c r="AM607" s="222"/>
      <c r="AN607" s="222"/>
      <c r="AO607" s="222"/>
      <c r="AP607" s="222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</row>
    <row r="608" spans="1:52" ht="13.5" customHeight="1" x14ac:dyDescent="0.35">
      <c r="A608" s="223"/>
      <c r="B608" s="224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222"/>
      <c r="AJ608" s="222"/>
      <c r="AK608" s="222"/>
      <c r="AL608" s="222"/>
      <c r="AM608" s="222"/>
      <c r="AN608" s="222"/>
      <c r="AO608" s="222"/>
      <c r="AP608" s="222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</row>
    <row r="609" spans="1:52" ht="13.5" customHeight="1" x14ac:dyDescent="0.35">
      <c r="A609" s="223"/>
      <c r="B609" s="224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222"/>
      <c r="AJ609" s="222"/>
      <c r="AK609" s="222"/>
      <c r="AL609" s="222"/>
      <c r="AM609" s="222"/>
      <c r="AN609" s="222"/>
      <c r="AO609" s="222"/>
      <c r="AP609" s="222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</row>
    <row r="610" spans="1:52" ht="13.5" customHeight="1" x14ac:dyDescent="0.35">
      <c r="A610" s="223"/>
      <c r="B610" s="224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222"/>
      <c r="AJ610" s="222"/>
      <c r="AK610" s="222"/>
      <c r="AL610" s="222"/>
      <c r="AM610" s="222"/>
      <c r="AN610" s="222"/>
      <c r="AO610" s="222"/>
      <c r="AP610" s="222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</row>
    <row r="611" spans="1:52" ht="13.5" customHeight="1" x14ac:dyDescent="0.35">
      <c r="A611" s="223"/>
      <c r="B611" s="224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222"/>
      <c r="AJ611" s="222"/>
      <c r="AK611" s="222"/>
      <c r="AL611" s="222"/>
      <c r="AM611" s="222"/>
      <c r="AN611" s="222"/>
      <c r="AO611" s="222"/>
      <c r="AP611" s="222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</row>
    <row r="612" spans="1:52" ht="13.5" customHeight="1" x14ac:dyDescent="0.35">
      <c r="A612" s="223"/>
      <c r="B612" s="224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222"/>
      <c r="AJ612" s="222"/>
      <c r="AK612" s="222"/>
      <c r="AL612" s="222"/>
      <c r="AM612" s="222"/>
      <c r="AN612" s="222"/>
      <c r="AO612" s="222"/>
      <c r="AP612" s="222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</row>
    <row r="613" spans="1:52" ht="13.5" customHeight="1" x14ac:dyDescent="0.35">
      <c r="A613" s="223"/>
      <c r="B613" s="224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222"/>
      <c r="AJ613" s="222"/>
      <c r="AK613" s="222"/>
      <c r="AL613" s="222"/>
      <c r="AM613" s="222"/>
      <c r="AN613" s="222"/>
      <c r="AO613" s="222"/>
      <c r="AP613" s="222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</row>
    <row r="614" spans="1:52" ht="13.5" customHeight="1" x14ac:dyDescent="0.35">
      <c r="A614" s="223"/>
      <c r="B614" s="224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222"/>
      <c r="AJ614" s="222"/>
      <c r="AK614" s="222"/>
      <c r="AL614" s="222"/>
      <c r="AM614" s="222"/>
      <c r="AN614" s="222"/>
      <c r="AO614" s="222"/>
      <c r="AP614" s="222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</row>
    <row r="615" spans="1:52" ht="13.5" customHeight="1" x14ac:dyDescent="0.35">
      <c r="A615" s="223"/>
      <c r="B615" s="224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222"/>
      <c r="AJ615" s="222"/>
      <c r="AK615" s="222"/>
      <c r="AL615" s="222"/>
      <c r="AM615" s="222"/>
      <c r="AN615" s="222"/>
      <c r="AO615" s="222"/>
      <c r="AP615" s="222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</row>
    <row r="616" spans="1:52" ht="13.5" customHeight="1" x14ac:dyDescent="0.35">
      <c r="A616" s="223"/>
      <c r="B616" s="224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222"/>
      <c r="AJ616" s="222"/>
      <c r="AK616" s="222"/>
      <c r="AL616" s="222"/>
      <c r="AM616" s="222"/>
      <c r="AN616" s="222"/>
      <c r="AO616" s="222"/>
      <c r="AP616" s="222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</row>
    <row r="617" spans="1:52" ht="13.5" customHeight="1" x14ac:dyDescent="0.35">
      <c r="A617" s="223"/>
      <c r="B617" s="224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222"/>
      <c r="AJ617" s="222"/>
      <c r="AK617" s="222"/>
      <c r="AL617" s="222"/>
      <c r="AM617" s="222"/>
      <c r="AN617" s="222"/>
      <c r="AO617" s="222"/>
      <c r="AP617" s="222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</row>
    <row r="618" spans="1:52" ht="13.5" customHeight="1" x14ac:dyDescent="0.35">
      <c r="A618" s="223"/>
      <c r="B618" s="224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222"/>
      <c r="AJ618" s="222"/>
      <c r="AK618" s="222"/>
      <c r="AL618" s="222"/>
      <c r="AM618" s="222"/>
      <c r="AN618" s="222"/>
      <c r="AO618" s="222"/>
      <c r="AP618" s="222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</row>
    <row r="619" spans="1:52" ht="13.5" customHeight="1" x14ac:dyDescent="0.35">
      <c r="A619" s="223"/>
      <c r="B619" s="224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222"/>
      <c r="AJ619" s="222"/>
      <c r="AK619" s="222"/>
      <c r="AL619" s="222"/>
      <c r="AM619" s="222"/>
      <c r="AN619" s="222"/>
      <c r="AO619" s="222"/>
      <c r="AP619" s="222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</row>
    <row r="620" spans="1:52" ht="13.5" customHeight="1" x14ac:dyDescent="0.35">
      <c r="A620" s="223"/>
      <c r="B620" s="224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222"/>
      <c r="AJ620" s="222"/>
      <c r="AK620" s="222"/>
      <c r="AL620" s="222"/>
      <c r="AM620" s="222"/>
      <c r="AN620" s="222"/>
      <c r="AO620" s="222"/>
      <c r="AP620" s="222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</row>
    <row r="621" spans="1:52" ht="13.5" customHeight="1" x14ac:dyDescent="0.35">
      <c r="A621" s="223"/>
      <c r="B621" s="224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222"/>
      <c r="AJ621" s="222"/>
      <c r="AK621" s="222"/>
      <c r="AL621" s="222"/>
      <c r="AM621" s="222"/>
      <c r="AN621" s="222"/>
      <c r="AO621" s="222"/>
      <c r="AP621" s="222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</row>
    <row r="622" spans="1:52" ht="13.5" customHeight="1" x14ac:dyDescent="0.35">
      <c r="A622" s="223"/>
      <c r="B622" s="224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222"/>
      <c r="AJ622" s="222"/>
      <c r="AK622" s="222"/>
      <c r="AL622" s="222"/>
      <c r="AM622" s="222"/>
      <c r="AN622" s="222"/>
      <c r="AO622" s="222"/>
      <c r="AP622" s="222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</row>
    <row r="623" spans="1:52" ht="13.5" customHeight="1" x14ac:dyDescent="0.35">
      <c r="A623" s="223"/>
      <c r="B623" s="224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222"/>
      <c r="AJ623" s="222"/>
      <c r="AK623" s="222"/>
      <c r="AL623" s="222"/>
      <c r="AM623" s="222"/>
      <c r="AN623" s="222"/>
      <c r="AO623" s="222"/>
      <c r="AP623" s="222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</row>
    <row r="624" spans="1:52" ht="13.5" customHeight="1" x14ac:dyDescent="0.35">
      <c r="A624" s="223"/>
      <c r="B624" s="224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222"/>
      <c r="AJ624" s="222"/>
      <c r="AK624" s="222"/>
      <c r="AL624" s="222"/>
      <c r="AM624" s="222"/>
      <c r="AN624" s="222"/>
      <c r="AO624" s="222"/>
      <c r="AP624" s="222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</row>
    <row r="625" spans="1:52" ht="13.5" customHeight="1" x14ac:dyDescent="0.35">
      <c r="A625" s="223"/>
      <c r="B625" s="224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222"/>
      <c r="AJ625" s="222"/>
      <c r="AK625" s="222"/>
      <c r="AL625" s="222"/>
      <c r="AM625" s="222"/>
      <c r="AN625" s="222"/>
      <c r="AO625" s="222"/>
      <c r="AP625" s="222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</row>
    <row r="626" spans="1:52" ht="13.5" customHeight="1" x14ac:dyDescent="0.35">
      <c r="A626" s="223"/>
      <c r="B626" s="224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222"/>
      <c r="AJ626" s="222"/>
      <c r="AK626" s="222"/>
      <c r="AL626" s="222"/>
      <c r="AM626" s="222"/>
      <c r="AN626" s="222"/>
      <c r="AO626" s="222"/>
      <c r="AP626" s="222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</row>
    <row r="627" spans="1:52" ht="13.5" customHeight="1" x14ac:dyDescent="0.35">
      <c r="A627" s="223"/>
      <c r="B627" s="224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222"/>
      <c r="AJ627" s="222"/>
      <c r="AK627" s="222"/>
      <c r="AL627" s="222"/>
      <c r="AM627" s="222"/>
      <c r="AN627" s="222"/>
      <c r="AO627" s="222"/>
      <c r="AP627" s="222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</row>
    <row r="628" spans="1:52" ht="13.5" customHeight="1" x14ac:dyDescent="0.35">
      <c r="A628" s="223"/>
      <c r="B628" s="224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222"/>
      <c r="AJ628" s="222"/>
      <c r="AK628" s="222"/>
      <c r="AL628" s="222"/>
      <c r="AM628" s="222"/>
      <c r="AN628" s="222"/>
      <c r="AO628" s="222"/>
      <c r="AP628" s="222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</row>
    <row r="629" spans="1:52" ht="13.5" customHeight="1" x14ac:dyDescent="0.35">
      <c r="A629" s="223"/>
      <c r="B629" s="224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222"/>
      <c r="AJ629" s="222"/>
      <c r="AK629" s="222"/>
      <c r="AL629" s="222"/>
      <c r="AM629" s="222"/>
      <c r="AN629" s="222"/>
      <c r="AO629" s="222"/>
      <c r="AP629" s="222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</row>
    <row r="630" spans="1:52" ht="13.5" customHeight="1" x14ac:dyDescent="0.35">
      <c r="A630" s="223"/>
      <c r="B630" s="224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222"/>
      <c r="AJ630" s="222"/>
      <c r="AK630" s="222"/>
      <c r="AL630" s="222"/>
      <c r="AM630" s="222"/>
      <c r="AN630" s="222"/>
      <c r="AO630" s="222"/>
      <c r="AP630" s="222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</row>
    <row r="631" spans="1:52" ht="13.5" customHeight="1" x14ac:dyDescent="0.35">
      <c r="A631" s="223"/>
      <c r="B631" s="224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222"/>
      <c r="AJ631" s="222"/>
      <c r="AK631" s="222"/>
      <c r="AL631" s="222"/>
      <c r="AM631" s="222"/>
      <c r="AN631" s="222"/>
      <c r="AO631" s="222"/>
      <c r="AP631" s="222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</row>
    <row r="632" spans="1:52" ht="13.5" customHeight="1" x14ac:dyDescent="0.35">
      <c r="A632" s="223"/>
      <c r="B632" s="224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222"/>
      <c r="AJ632" s="222"/>
      <c r="AK632" s="222"/>
      <c r="AL632" s="222"/>
      <c r="AM632" s="222"/>
      <c r="AN632" s="222"/>
      <c r="AO632" s="222"/>
      <c r="AP632" s="222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</row>
    <row r="633" spans="1:52" ht="13.5" customHeight="1" x14ac:dyDescent="0.35">
      <c r="A633" s="223"/>
      <c r="B633" s="224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222"/>
      <c r="AJ633" s="222"/>
      <c r="AK633" s="222"/>
      <c r="AL633" s="222"/>
      <c r="AM633" s="222"/>
      <c r="AN633" s="222"/>
      <c r="AO633" s="222"/>
      <c r="AP633" s="222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</row>
    <row r="634" spans="1:52" ht="13.5" customHeight="1" x14ac:dyDescent="0.35">
      <c r="A634" s="223"/>
      <c r="B634" s="224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222"/>
      <c r="AJ634" s="222"/>
      <c r="AK634" s="222"/>
      <c r="AL634" s="222"/>
      <c r="AM634" s="222"/>
      <c r="AN634" s="222"/>
      <c r="AO634" s="222"/>
      <c r="AP634" s="222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</row>
    <row r="635" spans="1:52" ht="13.5" customHeight="1" x14ac:dyDescent="0.35">
      <c r="A635" s="223"/>
      <c r="B635" s="224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222"/>
      <c r="AJ635" s="222"/>
      <c r="AK635" s="222"/>
      <c r="AL635" s="222"/>
      <c r="AM635" s="222"/>
      <c r="AN635" s="222"/>
      <c r="AO635" s="222"/>
      <c r="AP635" s="222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</row>
    <row r="636" spans="1:52" ht="13.5" customHeight="1" x14ac:dyDescent="0.35">
      <c r="A636" s="223"/>
      <c r="B636" s="224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222"/>
      <c r="AJ636" s="222"/>
      <c r="AK636" s="222"/>
      <c r="AL636" s="222"/>
      <c r="AM636" s="222"/>
      <c r="AN636" s="222"/>
      <c r="AO636" s="222"/>
      <c r="AP636" s="222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</row>
    <row r="637" spans="1:52" ht="13.5" customHeight="1" x14ac:dyDescent="0.35">
      <c r="A637" s="223"/>
      <c r="B637" s="224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222"/>
      <c r="AJ637" s="222"/>
      <c r="AK637" s="222"/>
      <c r="AL637" s="222"/>
      <c r="AM637" s="222"/>
      <c r="AN637" s="222"/>
      <c r="AO637" s="222"/>
      <c r="AP637" s="222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</row>
    <row r="638" spans="1:52" ht="13.5" customHeight="1" x14ac:dyDescent="0.35">
      <c r="A638" s="223"/>
      <c r="B638" s="224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222"/>
      <c r="AJ638" s="222"/>
      <c r="AK638" s="222"/>
      <c r="AL638" s="222"/>
      <c r="AM638" s="222"/>
      <c r="AN638" s="222"/>
      <c r="AO638" s="222"/>
      <c r="AP638" s="222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</row>
    <row r="639" spans="1:52" ht="13.5" customHeight="1" x14ac:dyDescent="0.35">
      <c r="A639" s="223"/>
      <c r="B639" s="224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222"/>
      <c r="AJ639" s="222"/>
      <c r="AK639" s="222"/>
      <c r="AL639" s="222"/>
      <c r="AM639" s="222"/>
      <c r="AN639" s="222"/>
      <c r="AO639" s="222"/>
      <c r="AP639" s="222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</row>
    <row r="640" spans="1:52" ht="13.5" customHeight="1" x14ac:dyDescent="0.35">
      <c r="A640" s="223"/>
      <c r="B640" s="224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222"/>
      <c r="AJ640" s="222"/>
      <c r="AK640" s="222"/>
      <c r="AL640" s="222"/>
      <c r="AM640" s="222"/>
      <c r="AN640" s="222"/>
      <c r="AO640" s="222"/>
      <c r="AP640" s="222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</row>
    <row r="641" spans="1:52" ht="13.5" customHeight="1" x14ac:dyDescent="0.35">
      <c r="A641" s="223"/>
      <c r="B641" s="224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222"/>
      <c r="AJ641" s="222"/>
      <c r="AK641" s="222"/>
      <c r="AL641" s="222"/>
      <c r="AM641" s="222"/>
      <c r="AN641" s="222"/>
      <c r="AO641" s="222"/>
      <c r="AP641" s="222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</row>
    <row r="642" spans="1:52" ht="13.5" customHeight="1" x14ac:dyDescent="0.35">
      <c r="A642" s="223"/>
      <c r="B642" s="224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222"/>
      <c r="AJ642" s="222"/>
      <c r="AK642" s="222"/>
      <c r="AL642" s="222"/>
      <c r="AM642" s="222"/>
      <c r="AN642" s="222"/>
      <c r="AO642" s="222"/>
      <c r="AP642" s="222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</row>
    <row r="643" spans="1:52" ht="13.5" customHeight="1" x14ac:dyDescent="0.35">
      <c r="A643" s="223"/>
      <c r="B643" s="224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222"/>
      <c r="AJ643" s="222"/>
      <c r="AK643" s="222"/>
      <c r="AL643" s="222"/>
      <c r="AM643" s="222"/>
      <c r="AN643" s="222"/>
      <c r="AO643" s="222"/>
      <c r="AP643" s="222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</row>
    <row r="644" spans="1:52" ht="13.5" customHeight="1" x14ac:dyDescent="0.35">
      <c r="A644" s="223"/>
      <c r="B644" s="224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222"/>
      <c r="AJ644" s="222"/>
      <c r="AK644" s="222"/>
      <c r="AL644" s="222"/>
      <c r="AM644" s="222"/>
      <c r="AN644" s="222"/>
      <c r="AO644" s="222"/>
      <c r="AP644" s="222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</row>
    <row r="645" spans="1:52" ht="13.5" customHeight="1" x14ac:dyDescent="0.35">
      <c r="A645" s="223"/>
      <c r="B645" s="224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222"/>
      <c r="AJ645" s="222"/>
      <c r="AK645" s="222"/>
      <c r="AL645" s="222"/>
      <c r="AM645" s="222"/>
      <c r="AN645" s="222"/>
      <c r="AO645" s="222"/>
      <c r="AP645" s="222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</row>
    <row r="646" spans="1:52" ht="13.5" customHeight="1" x14ac:dyDescent="0.35">
      <c r="A646" s="223"/>
      <c r="B646" s="224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222"/>
      <c r="AJ646" s="222"/>
      <c r="AK646" s="222"/>
      <c r="AL646" s="222"/>
      <c r="AM646" s="222"/>
      <c r="AN646" s="222"/>
      <c r="AO646" s="222"/>
      <c r="AP646" s="222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</row>
    <row r="647" spans="1:52" ht="13.5" customHeight="1" x14ac:dyDescent="0.35">
      <c r="A647" s="223"/>
      <c r="B647" s="224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222"/>
      <c r="AJ647" s="222"/>
      <c r="AK647" s="222"/>
      <c r="AL647" s="222"/>
      <c r="AM647" s="222"/>
      <c r="AN647" s="222"/>
      <c r="AO647" s="222"/>
      <c r="AP647" s="222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</row>
    <row r="648" spans="1:52" ht="13.5" customHeight="1" x14ac:dyDescent="0.35">
      <c r="A648" s="223"/>
      <c r="B648" s="224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222"/>
      <c r="AJ648" s="222"/>
      <c r="AK648" s="222"/>
      <c r="AL648" s="222"/>
      <c r="AM648" s="222"/>
      <c r="AN648" s="222"/>
      <c r="AO648" s="222"/>
      <c r="AP648" s="222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</row>
    <row r="649" spans="1:52" ht="13.5" customHeight="1" x14ac:dyDescent="0.35">
      <c r="A649" s="223"/>
      <c r="B649" s="224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222"/>
      <c r="AJ649" s="222"/>
      <c r="AK649" s="222"/>
      <c r="AL649" s="222"/>
      <c r="AM649" s="222"/>
      <c r="AN649" s="222"/>
      <c r="AO649" s="222"/>
      <c r="AP649" s="222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</row>
    <row r="650" spans="1:52" ht="13.5" customHeight="1" x14ac:dyDescent="0.35">
      <c r="A650" s="223"/>
      <c r="B650" s="224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222"/>
      <c r="AJ650" s="222"/>
      <c r="AK650" s="222"/>
      <c r="AL650" s="222"/>
      <c r="AM650" s="222"/>
      <c r="AN650" s="222"/>
      <c r="AO650" s="222"/>
      <c r="AP650" s="222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</row>
    <row r="651" spans="1:52" ht="13.5" customHeight="1" x14ac:dyDescent="0.35">
      <c r="A651" s="223"/>
      <c r="B651" s="224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222"/>
      <c r="AJ651" s="222"/>
      <c r="AK651" s="222"/>
      <c r="AL651" s="222"/>
      <c r="AM651" s="222"/>
      <c r="AN651" s="222"/>
      <c r="AO651" s="222"/>
      <c r="AP651" s="222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</row>
    <row r="652" spans="1:52" ht="13.5" customHeight="1" x14ac:dyDescent="0.35">
      <c r="A652" s="223"/>
      <c r="B652" s="224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222"/>
      <c r="AJ652" s="222"/>
      <c r="AK652" s="222"/>
      <c r="AL652" s="222"/>
      <c r="AM652" s="222"/>
      <c r="AN652" s="222"/>
      <c r="AO652" s="222"/>
      <c r="AP652" s="222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</row>
    <row r="653" spans="1:52" ht="13.5" customHeight="1" x14ac:dyDescent="0.35">
      <c r="A653" s="223"/>
      <c r="B653" s="224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222"/>
      <c r="AJ653" s="222"/>
      <c r="AK653" s="222"/>
      <c r="AL653" s="222"/>
      <c r="AM653" s="222"/>
      <c r="AN653" s="222"/>
      <c r="AO653" s="222"/>
      <c r="AP653" s="222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</row>
    <row r="654" spans="1:52" ht="13.5" customHeight="1" x14ac:dyDescent="0.35">
      <c r="A654" s="223"/>
      <c r="B654" s="224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222"/>
      <c r="AJ654" s="222"/>
      <c r="AK654" s="222"/>
      <c r="AL654" s="222"/>
      <c r="AM654" s="222"/>
      <c r="AN654" s="222"/>
      <c r="AO654" s="222"/>
      <c r="AP654" s="222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</row>
    <row r="655" spans="1:52" ht="13.5" customHeight="1" x14ac:dyDescent="0.35">
      <c r="A655" s="223"/>
      <c r="B655" s="224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222"/>
      <c r="AJ655" s="222"/>
      <c r="AK655" s="222"/>
      <c r="AL655" s="222"/>
      <c r="AM655" s="222"/>
      <c r="AN655" s="222"/>
      <c r="AO655" s="222"/>
      <c r="AP655" s="222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</row>
    <row r="656" spans="1:52" ht="13.5" customHeight="1" x14ac:dyDescent="0.35">
      <c r="A656" s="223"/>
      <c r="B656" s="224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222"/>
      <c r="AJ656" s="222"/>
      <c r="AK656" s="222"/>
      <c r="AL656" s="222"/>
      <c r="AM656" s="222"/>
      <c r="AN656" s="222"/>
      <c r="AO656" s="222"/>
      <c r="AP656" s="222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</row>
    <row r="657" spans="1:52" ht="13.5" customHeight="1" x14ac:dyDescent="0.35">
      <c r="A657" s="223"/>
      <c r="B657" s="224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222"/>
      <c r="AJ657" s="222"/>
      <c r="AK657" s="222"/>
      <c r="AL657" s="222"/>
      <c r="AM657" s="222"/>
      <c r="AN657" s="222"/>
      <c r="AO657" s="222"/>
      <c r="AP657" s="222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</row>
    <row r="658" spans="1:52" ht="13.5" customHeight="1" x14ac:dyDescent="0.35">
      <c r="A658" s="223"/>
      <c r="B658" s="224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222"/>
      <c r="AJ658" s="222"/>
      <c r="AK658" s="222"/>
      <c r="AL658" s="222"/>
      <c r="AM658" s="222"/>
      <c r="AN658" s="222"/>
      <c r="AO658" s="222"/>
      <c r="AP658" s="222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</row>
    <row r="659" spans="1:52" ht="13.5" customHeight="1" x14ac:dyDescent="0.35">
      <c r="A659" s="223"/>
      <c r="B659" s="224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222"/>
      <c r="AJ659" s="222"/>
      <c r="AK659" s="222"/>
      <c r="AL659" s="222"/>
      <c r="AM659" s="222"/>
      <c r="AN659" s="222"/>
      <c r="AO659" s="222"/>
      <c r="AP659" s="222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</row>
    <row r="660" spans="1:52" ht="13.5" customHeight="1" x14ac:dyDescent="0.35">
      <c r="A660" s="223"/>
      <c r="B660" s="224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222"/>
      <c r="AJ660" s="222"/>
      <c r="AK660" s="222"/>
      <c r="AL660" s="222"/>
      <c r="AM660" s="222"/>
      <c r="AN660" s="222"/>
      <c r="AO660" s="222"/>
      <c r="AP660" s="222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</row>
    <row r="661" spans="1:52" ht="13.5" customHeight="1" x14ac:dyDescent="0.35">
      <c r="A661" s="223"/>
      <c r="B661" s="224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222"/>
      <c r="AJ661" s="222"/>
      <c r="AK661" s="222"/>
      <c r="AL661" s="222"/>
      <c r="AM661" s="222"/>
      <c r="AN661" s="222"/>
      <c r="AO661" s="222"/>
      <c r="AP661" s="222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</row>
    <row r="662" spans="1:52" ht="13.5" customHeight="1" x14ac:dyDescent="0.35">
      <c r="A662" s="223"/>
      <c r="B662" s="224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222"/>
      <c r="AJ662" s="222"/>
      <c r="AK662" s="222"/>
      <c r="AL662" s="222"/>
      <c r="AM662" s="222"/>
      <c r="AN662" s="222"/>
      <c r="AO662" s="222"/>
      <c r="AP662" s="222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</row>
    <row r="663" spans="1:52" ht="13.5" customHeight="1" x14ac:dyDescent="0.35">
      <c r="A663" s="223"/>
      <c r="B663" s="224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222"/>
      <c r="AJ663" s="222"/>
      <c r="AK663" s="222"/>
      <c r="AL663" s="222"/>
      <c r="AM663" s="222"/>
      <c r="AN663" s="222"/>
      <c r="AO663" s="222"/>
      <c r="AP663" s="222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</row>
    <row r="664" spans="1:52" ht="13.5" customHeight="1" x14ac:dyDescent="0.35">
      <c r="A664" s="223"/>
      <c r="B664" s="224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222"/>
      <c r="AJ664" s="222"/>
      <c r="AK664" s="222"/>
      <c r="AL664" s="222"/>
      <c r="AM664" s="222"/>
      <c r="AN664" s="222"/>
      <c r="AO664" s="222"/>
      <c r="AP664" s="222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</row>
    <row r="665" spans="1:52" ht="13.5" customHeight="1" x14ac:dyDescent="0.35">
      <c r="A665" s="223"/>
      <c r="B665" s="224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222"/>
      <c r="AJ665" s="222"/>
      <c r="AK665" s="222"/>
      <c r="AL665" s="222"/>
      <c r="AM665" s="222"/>
      <c r="AN665" s="222"/>
      <c r="AO665" s="222"/>
      <c r="AP665" s="222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</row>
    <row r="666" spans="1:52" ht="13.5" customHeight="1" x14ac:dyDescent="0.35">
      <c r="A666" s="223"/>
      <c r="B666" s="224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222"/>
      <c r="AJ666" s="222"/>
      <c r="AK666" s="222"/>
      <c r="AL666" s="222"/>
      <c r="AM666" s="222"/>
      <c r="AN666" s="222"/>
      <c r="AO666" s="222"/>
      <c r="AP666" s="222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</row>
    <row r="667" spans="1:52" ht="13.5" customHeight="1" x14ac:dyDescent="0.35">
      <c r="A667" s="223"/>
      <c r="B667" s="224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222"/>
      <c r="AJ667" s="222"/>
      <c r="AK667" s="222"/>
      <c r="AL667" s="222"/>
      <c r="AM667" s="222"/>
      <c r="AN667" s="222"/>
      <c r="AO667" s="222"/>
      <c r="AP667" s="222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</row>
    <row r="668" spans="1:52" ht="13.5" customHeight="1" x14ac:dyDescent="0.35">
      <c r="A668" s="223"/>
      <c r="B668" s="224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222"/>
      <c r="AJ668" s="222"/>
      <c r="AK668" s="222"/>
      <c r="AL668" s="222"/>
      <c r="AM668" s="222"/>
      <c r="AN668" s="222"/>
      <c r="AO668" s="222"/>
      <c r="AP668" s="222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</row>
    <row r="669" spans="1:52" ht="13.5" customHeight="1" x14ac:dyDescent="0.35">
      <c r="A669" s="223"/>
      <c r="B669" s="224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222"/>
      <c r="AJ669" s="222"/>
      <c r="AK669" s="222"/>
      <c r="AL669" s="222"/>
      <c r="AM669" s="222"/>
      <c r="AN669" s="222"/>
      <c r="AO669" s="222"/>
      <c r="AP669" s="222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</row>
    <row r="670" spans="1:52" ht="13.5" customHeight="1" x14ac:dyDescent="0.35">
      <c r="A670" s="223"/>
      <c r="B670" s="224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222"/>
      <c r="AJ670" s="222"/>
      <c r="AK670" s="222"/>
      <c r="AL670" s="222"/>
      <c r="AM670" s="222"/>
      <c r="AN670" s="222"/>
      <c r="AO670" s="222"/>
      <c r="AP670" s="222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</row>
    <row r="671" spans="1:52" ht="13.5" customHeight="1" x14ac:dyDescent="0.35">
      <c r="A671" s="223"/>
      <c r="B671" s="224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222"/>
      <c r="AJ671" s="222"/>
      <c r="AK671" s="222"/>
      <c r="AL671" s="222"/>
      <c r="AM671" s="222"/>
      <c r="AN671" s="222"/>
      <c r="AO671" s="222"/>
      <c r="AP671" s="222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</row>
    <row r="672" spans="1:52" ht="13.5" customHeight="1" x14ac:dyDescent="0.35">
      <c r="A672" s="223"/>
      <c r="B672" s="224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222"/>
      <c r="AJ672" s="222"/>
      <c r="AK672" s="222"/>
      <c r="AL672" s="222"/>
      <c r="AM672" s="222"/>
      <c r="AN672" s="222"/>
      <c r="AO672" s="222"/>
      <c r="AP672" s="222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</row>
    <row r="673" spans="1:52" ht="13.5" customHeight="1" x14ac:dyDescent="0.35">
      <c r="A673" s="223"/>
      <c r="B673" s="224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222"/>
      <c r="AJ673" s="222"/>
      <c r="AK673" s="222"/>
      <c r="AL673" s="222"/>
      <c r="AM673" s="222"/>
      <c r="AN673" s="222"/>
      <c r="AO673" s="222"/>
      <c r="AP673" s="222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</row>
    <row r="674" spans="1:52" ht="13.5" customHeight="1" x14ac:dyDescent="0.35">
      <c r="A674" s="223"/>
      <c r="B674" s="224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222"/>
      <c r="AJ674" s="222"/>
      <c r="AK674" s="222"/>
      <c r="AL674" s="222"/>
      <c r="AM674" s="222"/>
      <c r="AN674" s="222"/>
      <c r="AO674" s="222"/>
      <c r="AP674" s="222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</row>
    <row r="675" spans="1:52" ht="13.5" customHeight="1" x14ac:dyDescent="0.35">
      <c r="A675" s="223"/>
      <c r="B675" s="224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222"/>
      <c r="AJ675" s="222"/>
      <c r="AK675" s="222"/>
      <c r="AL675" s="222"/>
      <c r="AM675" s="222"/>
      <c r="AN675" s="222"/>
      <c r="AO675" s="222"/>
      <c r="AP675" s="222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</row>
    <row r="676" spans="1:52" ht="13.5" customHeight="1" x14ac:dyDescent="0.35">
      <c r="A676" s="223"/>
      <c r="B676" s="224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222"/>
      <c r="AJ676" s="222"/>
      <c r="AK676" s="222"/>
      <c r="AL676" s="222"/>
      <c r="AM676" s="222"/>
      <c r="AN676" s="222"/>
      <c r="AO676" s="222"/>
      <c r="AP676" s="222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</row>
    <row r="677" spans="1:52" ht="13.5" customHeight="1" x14ac:dyDescent="0.35">
      <c r="A677" s="223"/>
      <c r="B677" s="224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222"/>
      <c r="AJ677" s="222"/>
      <c r="AK677" s="222"/>
      <c r="AL677" s="222"/>
      <c r="AM677" s="222"/>
      <c r="AN677" s="222"/>
      <c r="AO677" s="222"/>
      <c r="AP677" s="222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</row>
    <row r="678" spans="1:52" ht="13.5" customHeight="1" x14ac:dyDescent="0.35">
      <c r="A678" s="223"/>
      <c r="B678" s="224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222"/>
      <c r="AJ678" s="222"/>
      <c r="AK678" s="222"/>
      <c r="AL678" s="222"/>
      <c r="AM678" s="222"/>
      <c r="AN678" s="222"/>
      <c r="AO678" s="222"/>
      <c r="AP678" s="222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</row>
    <row r="679" spans="1:52" ht="13.5" customHeight="1" x14ac:dyDescent="0.35">
      <c r="A679" s="223"/>
      <c r="B679" s="224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222"/>
      <c r="AJ679" s="222"/>
      <c r="AK679" s="222"/>
      <c r="AL679" s="222"/>
      <c r="AM679" s="222"/>
      <c r="AN679" s="222"/>
      <c r="AO679" s="222"/>
      <c r="AP679" s="222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</row>
    <row r="680" spans="1:52" ht="13.5" customHeight="1" x14ac:dyDescent="0.35">
      <c r="A680" s="223"/>
      <c r="B680" s="224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222"/>
      <c r="AJ680" s="222"/>
      <c r="AK680" s="222"/>
      <c r="AL680" s="222"/>
      <c r="AM680" s="222"/>
      <c r="AN680" s="222"/>
      <c r="AO680" s="222"/>
      <c r="AP680" s="222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</row>
    <row r="681" spans="1:52" ht="13.5" customHeight="1" x14ac:dyDescent="0.35">
      <c r="A681" s="223"/>
      <c r="B681" s="224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222"/>
      <c r="AJ681" s="222"/>
      <c r="AK681" s="222"/>
      <c r="AL681" s="222"/>
      <c r="AM681" s="222"/>
      <c r="AN681" s="222"/>
      <c r="AO681" s="222"/>
      <c r="AP681" s="222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</row>
    <row r="682" spans="1:52" ht="13.5" customHeight="1" x14ac:dyDescent="0.35">
      <c r="A682" s="223"/>
      <c r="B682" s="224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222"/>
      <c r="AJ682" s="222"/>
      <c r="AK682" s="222"/>
      <c r="AL682" s="222"/>
      <c r="AM682" s="222"/>
      <c r="AN682" s="222"/>
      <c r="AO682" s="222"/>
      <c r="AP682" s="222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</row>
    <row r="683" spans="1:52" ht="13.5" customHeight="1" x14ac:dyDescent="0.35">
      <c r="A683" s="223"/>
      <c r="B683" s="224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222"/>
      <c r="AJ683" s="222"/>
      <c r="AK683" s="222"/>
      <c r="AL683" s="222"/>
      <c r="AM683" s="222"/>
      <c r="AN683" s="222"/>
      <c r="AO683" s="222"/>
      <c r="AP683" s="222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</row>
    <row r="684" spans="1:52" ht="13.5" customHeight="1" x14ac:dyDescent="0.35">
      <c r="A684" s="223"/>
      <c r="B684" s="224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222"/>
      <c r="AJ684" s="222"/>
      <c r="AK684" s="222"/>
      <c r="AL684" s="222"/>
      <c r="AM684" s="222"/>
      <c r="AN684" s="222"/>
      <c r="AO684" s="222"/>
      <c r="AP684" s="222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</row>
    <row r="685" spans="1:52" ht="13.5" customHeight="1" x14ac:dyDescent="0.35">
      <c r="A685" s="223"/>
      <c r="B685" s="224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222"/>
      <c r="AJ685" s="222"/>
      <c r="AK685" s="222"/>
      <c r="AL685" s="222"/>
      <c r="AM685" s="222"/>
      <c r="AN685" s="222"/>
      <c r="AO685" s="222"/>
      <c r="AP685" s="222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</row>
    <row r="686" spans="1:52" ht="13.5" customHeight="1" x14ac:dyDescent="0.35">
      <c r="A686" s="223"/>
      <c r="B686" s="224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222"/>
      <c r="AJ686" s="222"/>
      <c r="AK686" s="222"/>
      <c r="AL686" s="222"/>
      <c r="AM686" s="222"/>
      <c r="AN686" s="222"/>
      <c r="AO686" s="222"/>
      <c r="AP686" s="222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</row>
    <row r="687" spans="1:52" ht="13.5" customHeight="1" x14ac:dyDescent="0.35">
      <c r="A687" s="223"/>
      <c r="B687" s="224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222"/>
      <c r="AJ687" s="222"/>
      <c r="AK687" s="222"/>
      <c r="AL687" s="222"/>
      <c r="AM687" s="222"/>
      <c r="AN687" s="222"/>
      <c r="AO687" s="222"/>
      <c r="AP687" s="222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</row>
    <row r="688" spans="1:52" ht="13.5" customHeight="1" x14ac:dyDescent="0.35">
      <c r="A688" s="223"/>
      <c r="B688" s="224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222"/>
      <c r="AJ688" s="222"/>
      <c r="AK688" s="222"/>
      <c r="AL688" s="222"/>
      <c r="AM688" s="222"/>
      <c r="AN688" s="222"/>
      <c r="AO688" s="222"/>
      <c r="AP688" s="222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</row>
    <row r="689" spans="1:52" ht="13.5" customHeight="1" x14ac:dyDescent="0.35">
      <c r="A689" s="223"/>
      <c r="B689" s="224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222"/>
      <c r="AJ689" s="222"/>
      <c r="AK689" s="222"/>
      <c r="AL689" s="222"/>
      <c r="AM689" s="222"/>
      <c r="AN689" s="222"/>
      <c r="AO689" s="222"/>
      <c r="AP689" s="222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</row>
    <row r="690" spans="1:52" ht="13.5" customHeight="1" x14ac:dyDescent="0.35">
      <c r="A690" s="223"/>
      <c r="B690" s="224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222"/>
      <c r="AJ690" s="222"/>
      <c r="AK690" s="222"/>
      <c r="AL690" s="222"/>
      <c r="AM690" s="222"/>
      <c r="AN690" s="222"/>
      <c r="AO690" s="222"/>
      <c r="AP690" s="222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</row>
    <row r="691" spans="1:52" ht="13.5" customHeight="1" x14ac:dyDescent="0.35">
      <c r="A691" s="223"/>
      <c r="B691" s="224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222"/>
      <c r="AJ691" s="222"/>
      <c r="AK691" s="222"/>
      <c r="AL691" s="222"/>
      <c r="AM691" s="222"/>
      <c r="AN691" s="222"/>
      <c r="AO691" s="222"/>
      <c r="AP691" s="222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</row>
    <row r="692" spans="1:52" ht="13.5" customHeight="1" x14ac:dyDescent="0.35">
      <c r="A692" s="223"/>
      <c r="B692" s="224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222"/>
      <c r="AJ692" s="222"/>
      <c r="AK692" s="222"/>
      <c r="AL692" s="222"/>
      <c r="AM692" s="222"/>
      <c r="AN692" s="222"/>
      <c r="AO692" s="222"/>
      <c r="AP692" s="222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</row>
    <row r="693" spans="1:52" ht="13.5" customHeight="1" x14ac:dyDescent="0.35">
      <c r="A693" s="223"/>
      <c r="B693" s="224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222"/>
      <c r="AJ693" s="222"/>
      <c r="AK693" s="222"/>
      <c r="AL693" s="222"/>
      <c r="AM693" s="222"/>
      <c r="AN693" s="222"/>
      <c r="AO693" s="222"/>
      <c r="AP693" s="222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</row>
    <row r="694" spans="1:52" ht="13.5" customHeight="1" x14ac:dyDescent="0.35">
      <c r="A694" s="223"/>
      <c r="B694" s="224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222"/>
      <c r="AJ694" s="222"/>
      <c r="AK694" s="222"/>
      <c r="AL694" s="222"/>
      <c r="AM694" s="222"/>
      <c r="AN694" s="222"/>
      <c r="AO694" s="222"/>
      <c r="AP694" s="222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</row>
    <row r="695" spans="1:52" ht="13.5" customHeight="1" x14ac:dyDescent="0.35">
      <c r="A695" s="223"/>
      <c r="B695" s="224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222"/>
      <c r="AJ695" s="222"/>
      <c r="AK695" s="222"/>
      <c r="AL695" s="222"/>
      <c r="AM695" s="222"/>
      <c r="AN695" s="222"/>
      <c r="AO695" s="222"/>
      <c r="AP695" s="222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</row>
    <row r="696" spans="1:52" ht="13.5" customHeight="1" x14ac:dyDescent="0.35">
      <c r="A696" s="223"/>
      <c r="B696" s="224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222"/>
      <c r="AJ696" s="222"/>
      <c r="AK696" s="222"/>
      <c r="AL696" s="222"/>
      <c r="AM696" s="222"/>
      <c r="AN696" s="222"/>
      <c r="AO696" s="222"/>
      <c r="AP696" s="222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</row>
    <row r="697" spans="1:52" ht="13.5" customHeight="1" x14ac:dyDescent="0.35">
      <c r="A697" s="223"/>
      <c r="B697" s="224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222"/>
      <c r="AJ697" s="222"/>
      <c r="AK697" s="222"/>
      <c r="AL697" s="222"/>
      <c r="AM697" s="222"/>
      <c r="AN697" s="222"/>
      <c r="AO697" s="222"/>
      <c r="AP697" s="222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</row>
    <row r="698" spans="1:52" ht="13.5" customHeight="1" x14ac:dyDescent="0.35">
      <c r="A698" s="223"/>
      <c r="B698" s="224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222"/>
      <c r="AJ698" s="222"/>
      <c r="AK698" s="222"/>
      <c r="AL698" s="222"/>
      <c r="AM698" s="222"/>
      <c r="AN698" s="222"/>
      <c r="AO698" s="222"/>
      <c r="AP698" s="222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</row>
    <row r="699" spans="1:52" ht="13.5" customHeight="1" x14ac:dyDescent="0.35">
      <c r="A699" s="223"/>
      <c r="B699" s="224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222"/>
      <c r="AJ699" s="222"/>
      <c r="AK699" s="222"/>
      <c r="AL699" s="222"/>
      <c r="AM699" s="222"/>
      <c r="AN699" s="222"/>
      <c r="AO699" s="222"/>
      <c r="AP699" s="222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</row>
    <row r="700" spans="1:52" ht="13.5" customHeight="1" x14ac:dyDescent="0.35">
      <c r="A700" s="223"/>
      <c r="B700" s="224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222"/>
      <c r="AJ700" s="222"/>
      <c r="AK700" s="222"/>
      <c r="AL700" s="222"/>
      <c r="AM700" s="222"/>
      <c r="AN700" s="222"/>
      <c r="AO700" s="222"/>
      <c r="AP700" s="222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</row>
    <row r="701" spans="1:52" ht="13.5" customHeight="1" x14ac:dyDescent="0.35">
      <c r="A701" s="223"/>
      <c r="B701" s="224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222"/>
      <c r="AJ701" s="222"/>
      <c r="AK701" s="222"/>
      <c r="AL701" s="222"/>
      <c r="AM701" s="222"/>
      <c r="AN701" s="222"/>
      <c r="AO701" s="222"/>
      <c r="AP701" s="222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</row>
    <row r="702" spans="1:52" ht="13.5" customHeight="1" x14ac:dyDescent="0.35">
      <c r="A702" s="223"/>
      <c r="B702" s="224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222"/>
      <c r="AJ702" s="222"/>
      <c r="AK702" s="222"/>
      <c r="AL702" s="222"/>
      <c r="AM702" s="222"/>
      <c r="AN702" s="222"/>
      <c r="AO702" s="222"/>
      <c r="AP702" s="222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</row>
    <row r="703" spans="1:52" ht="13.5" customHeight="1" x14ac:dyDescent="0.35">
      <c r="A703" s="223"/>
      <c r="B703" s="224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222"/>
      <c r="AJ703" s="222"/>
      <c r="AK703" s="222"/>
      <c r="AL703" s="222"/>
      <c r="AM703" s="222"/>
      <c r="AN703" s="222"/>
      <c r="AO703" s="222"/>
      <c r="AP703" s="222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</row>
    <row r="704" spans="1:52" ht="13.5" customHeight="1" x14ac:dyDescent="0.35">
      <c r="A704" s="223"/>
      <c r="B704" s="224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222"/>
      <c r="AJ704" s="222"/>
      <c r="AK704" s="222"/>
      <c r="AL704" s="222"/>
      <c r="AM704" s="222"/>
      <c r="AN704" s="222"/>
      <c r="AO704" s="222"/>
      <c r="AP704" s="222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</row>
    <row r="705" spans="1:52" ht="13.5" customHeight="1" x14ac:dyDescent="0.35">
      <c r="A705" s="223"/>
      <c r="B705" s="224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222"/>
      <c r="AJ705" s="222"/>
      <c r="AK705" s="222"/>
      <c r="AL705" s="222"/>
      <c r="AM705" s="222"/>
      <c r="AN705" s="222"/>
      <c r="AO705" s="222"/>
      <c r="AP705" s="222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</row>
    <row r="706" spans="1:52" ht="13.5" customHeight="1" x14ac:dyDescent="0.35">
      <c r="A706" s="223"/>
      <c r="B706" s="224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222"/>
      <c r="AJ706" s="222"/>
      <c r="AK706" s="222"/>
      <c r="AL706" s="222"/>
      <c r="AM706" s="222"/>
      <c r="AN706" s="222"/>
      <c r="AO706" s="222"/>
      <c r="AP706" s="222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</row>
    <row r="707" spans="1:52" ht="13.5" customHeight="1" x14ac:dyDescent="0.35">
      <c r="A707" s="223"/>
      <c r="B707" s="224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222"/>
      <c r="AJ707" s="222"/>
      <c r="AK707" s="222"/>
      <c r="AL707" s="222"/>
      <c r="AM707" s="222"/>
      <c r="AN707" s="222"/>
      <c r="AO707" s="222"/>
      <c r="AP707" s="222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</row>
    <row r="708" spans="1:52" ht="13.5" customHeight="1" x14ac:dyDescent="0.35">
      <c r="A708" s="223"/>
      <c r="B708" s="224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222"/>
      <c r="AJ708" s="222"/>
      <c r="AK708" s="222"/>
      <c r="AL708" s="222"/>
      <c r="AM708" s="222"/>
      <c r="AN708" s="222"/>
      <c r="AO708" s="222"/>
      <c r="AP708" s="222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</row>
    <row r="709" spans="1:52" ht="13.5" customHeight="1" x14ac:dyDescent="0.35">
      <c r="A709" s="223"/>
      <c r="B709" s="224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222"/>
      <c r="AJ709" s="222"/>
      <c r="AK709" s="222"/>
      <c r="AL709" s="222"/>
      <c r="AM709" s="222"/>
      <c r="AN709" s="222"/>
      <c r="AO709" s="222"/>
      <c r="AP709" s="222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</row>
    <row r="710" spans="1:52" ht="13.5" customHeight="1" x14ac:dyDescent="0.35">
      <c r="A710" s="223"/>
      <c r="B710" s="224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222"/>
      <c r="AJ710" s="222"/>
      <c r="AK710" s="222"/>
      <c r="AL710" s="222"/>
      <c r="AM710" s="222"/>
      <c r="AN710" s="222"/>
      <c r="AO710" s="222"/>
      <c r="AP710" s="222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</row>
    <row r="711" spans="1:52" ht="13.5" customHeight="1" x14ac:dyDescent="0.35">
      <c r="A711" s="223"/>
      <c r="B711" s="224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222"/>
      <c r="AJ711" s="222"/>
      <c r="AK711" s="222"/>
      <c r="AL711" s="222"/>
      <c r="AM711" s="222"/>
      <c r="AN711" s="222"/>
      <c r="AO711" s="222"/>
      <c r="AP711" s="222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</row>
    <row r="712" spans="1:52" ht="13.5" customHeight="1" x14ac:dyDescent="0.35">
      <c r="A712" s="223"/>
      <c r="B712" s="224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222"/>
      <c r="AJ712" s="222"/>
      <c r="AK712" s="222"/>
      <c r="AL712" s="222"/>
      <c r="AM712" s="222"/>
      <c r="AN712" s="222"/>
      <c r="AO712" s="222"/>
      <c r="AP712" s="222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</row>
    <row r="713" spans="1:52" ht="13.5" customHeight="1" x14ac:dyDescent="0.35">
      <c r="A713" s="223"/>
      <c r="B713" s="224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222"/>
      <c r="AJ713" s="222"/>
      <c r="AK713" s="222"/>
      <c r="AL713" s="222"/>
      <c r="AM713" s="222"/>
      <c r="AN713" s="222"/>
      <c r="AO713" s="222"/>
      <c r="AP713" s="222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</row>
    <row r="714" spans="1:52" ht="13.5" customHeight="1" x14ac:dyDescent="0.35">
      <c r="A714" s="223"/>
      <c r="B714" s="224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222"/>
      <c r="AJ714" s="222"/>
      <c r="AK714" s="222"/>
      <c r="AL714" s="222"/>
      <c r="AM714" s="222"/>
      <c r="AN714" s="222"/>
      <c r="AO714" s="222"/>
      <c r="AP714" s="222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</row>
    <row r="715" spans="1:52" ht="13.5" customHeight="1" x14ac:dyDescent="0.35">
      <c r="A715" s="223"/>
      <c r="B715" s="224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222"/>
      <c r="AJ715" s="222"/>
      <c r="AK715" s="222"/>
      <c r="AL715" s="222"/>
      <c r="AM715" s="222"/>
      <c r="AN715" s="222"/>
      <c r="AO715" s="222"/>
      <c r="AP715" s="222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</row>
    <row r="716" spans="1:52" ht="13.5" customHeight="1" x14ac:dyDescent="0.35">
      <c r="A716" s="223"/>
      <c r="B716" s="224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222"/>
      <c r="AJ716" s="222"/>
      <c r="AK716" s="222"/>
      <c r="AL716" s="222"/>
      <c r="AM716" s="222"/>
      <c r="AN716" s="222"/>
      <c r="AO716" s="222"/>
      <c r="AP716" s="222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</row>
    <row r="717" spans="1:52" ht="13.5" customHeight="1" x14ac:dyDescent="0.35">
      <c r="A717" s="223"/>
      <c r="B717" s="224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222"/>
      <c r="AJ717" s="222"/>
      <c r="AK717" s="222"/>
      <c r="AL717" s="222"/>
      <c r="AM717" s="222"/>
      <c r="AN717" s="222"/>
      <c r="AO717" s="222"/>
      <c r="AP717" s="222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</row>
    <row r="718" spans="1:52" ht="13.5" customHeight="1" x14ac:dyDescent="0.35">
      <c r="A718" s="223"/>
      <c r="B718" s="224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222"/>
      <c r="AJ718" s="222"/>
      <c r="AK718" s="222"/>
      <c r="AL718" s="222"/>
      <c r="AM718" s="222"/>
      <c r="AN718" s="222"/>
      <c r="AO718" s="222"/>
      <c r="AP718" s="222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</row>
    <row r="719" spans="1:52" ht="13.5" customHeight="1" x14ac:dyDescent="0.35">
      <c r="A719" s="223"/>
      <c r="B719" s="224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222"/>
      <c r="AJ719" s="222"/>
      <c r="AK719" s="222"/>
      <c r="AL719" s="222"/>
      <c r="AM719" s="222"/>
      <c r="AN719" s="222"/>
      <c r="AO719" s="222"/>
      <c r="AP719" s="222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</row>
    <row r="720" spans="1:52" ht="13.5" customHeight="1" x14ac:dyDescent="0.35">
      <c r="A720" s="223"/>
      <c r="B720" s="224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222"/>
      <c r="AJ720" s="222"/>
      <c r="AK720" s="222"/>
      <c r="AL720" s="222"/>
      <c r="AM720" s="222"/>
      <c r="AN720" s="222"/>
      <c r="AO720" s="222"/>
      <c r="AP720" s="222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</row>
    <row r="721" spans="1:52" ht="13.5" customHeight="1" x14ac:dyDescent="0.35">
      <c r="A721" s="223"/>
      <c r="B721" s="224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222"/>
      <c r="AJ721" s="222"/>
      <c r="AK721" s="222"/>
      <c r="AL721" s="222"/>
      <c r="AM721" s="222"/>
      <c r="AN721" s="222"/>
      <c r="AO721" s="222"/>
      <c r="AP721" s="222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</row>
    <row r="722" spans="1:52" ht="13.5" customHeight="1" x14ac:dyDescent="0.35">
      <c r="A722" s="223"/>
      <c r="B722" s="224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222"/>
      <c r="AJ722" s="222"/>
      <c r="AK722" s="222"/>
      <c r="AL722" s="222"/>
      <c r="AM722" s="222"/>
      <c r="AN722" s="222"/>
      <c r="AO722" s="222"/>
      <c r="AP722" s="222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</row>
    <row r="723" spans="1:52" ht="13.5" customHeight="1" x14ac:dyDescent="0.35">
      <c r="A723" s="223"/>
      <c r="B723" s="224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222"/>
      <c r="AJ723" s="222"/>
      <c r="AK723" s="222"/>
      <c r="AL723" s="222"/>
      <c r="AM723" s="222"/>
      <c r="AN723" s="222"/>
      <c r="AO723" s="222"/>
      <c r="AP723" s="222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</row>
    <row r="724" spans="1:52" ht="13.5" customHeight="1" x14ac:dyDescent="0.35">
      <c r="A724" s="223"/>
      <c r="B724" s="224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222"/>
      <c r="AJ724" s="222"/>
      <c r="AK724" s="222"/>
      <c r="AL724" s="222"/>
      <c r="AM724" s="222"/>
      <c r="AN724" s="222"/>
      <c r="AO724" s="222"/>
      <c r="AP724" s="222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</row>
    <row r="725" spans="1:52" ht="13.5" customHeight="1" x14ac:dyDescent="0.35">
      <c r="A725" s="223"/>
      <c r="B725" s="224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222"/>
      <c r="AJ725" s="222"/>
      <c r="AK725" s="222"/>
      <c r="AL725" s="222"/>
      <c r="AM725" s="222"/>
      <c r="AN725" s="222"/>
      <c r="AO725" s="222"/>
      <c r="AP725" s="222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</row>
    <row r="726" spans="1:52" ht="13.5" customHeight="1" x14ac:dyDescent="0.35">
      <c r="A726" s="223"/>
      <c r="B726" s="224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222"/>
      <c r="AJ726" s="222"/>
      <c r="AK726" s="222"/>
      <c r="AL726" s="222"/>
      <c r="AM726" s="222"/>
      <c r="AN726" s="222"/>
      <c r="AO726" s="222"/>
      <c r="AP726" s="222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</row>
    <row r="727" spans="1:52" ht="13.5" customHeight="1" x14ac:dyDescent="0.35">
      <c r="A727" s="223"/>
      <c r="B727" s="224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222"/>
      <c r="AJ727" s="222"/>
      <c r="AK727" s="222"/>
      <c r="AL727" s="222"/>
      <c r="AM727" s="222"/>
      <c r="AN727" s="222"/>
      <c r="AO727" s="222"/>
      <c r="AP727" s="222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</row>
    <row r="728" spans="1:52" ht="13.5" customHeight="1" x14ac:dyDescent="0.35">
      <c r="A728" s="223"/>
      <c r="B728" s="224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222"/>
      <c r="AJ728" s="222"/>
      <c r="AK728" s="222"/>
      <c r="AL728" s="222"/>
      <c r="AM728" s="222"/>
      <c r="AN728" s="222"/>
      <c r="AO728" s="222"/>
      <c r="AP728" s="222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</row>
    <row r="729" spans="1:52" ht="13.5" customHeight="1" x14ac:dyDescent="0.35">
      <c r="A729" s="223"/>
      <c r="B729" s="224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222"/>
      <c r="AJ729" s="222"/>
      <c r="AK729" s="222"/>
      <c r="AL729" s="222"/>
      <c r="AM729" s="222"/>
      <c r="AN729" s="222"/>
      <c r="AO729" s="222"/>
      <c r="AP729" s="222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</row>
    <row r="730" spans="1:52" ht="13.5" customHeight="1" x14ac:dyDescent="0.35">
      <c r="A730" s="223"/>
      <c r="B730" s="224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222"/>
      <c r="AJ730" s="222"/>
      <c r="AK730" s="222"/>
      <c r="AL730" s="222"/>
      <c r="AM730" s="222"/>
      <c r="AN730" s="222"/>
      <c r="AO730" s="222"/>
      <c r="AP730" s="222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</row>
    <row r="731" spans="1:52" ht="13.5" customHeight="1" x14ac:dyDescent="0.35">
      <c r="A731" s="223"/>
      <c r="B731" s="224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222"/>
      <c r="AJ731" s="222"/>
      <c r="AK731" s="222"/>
      <c r="AL731" s="222"/>
      <c r="AM731" s="222"/>
      <c r="AN731" s="222"/>
      <c r="AO731" s="222"/>
      <c r="AP731" s="222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</row>
    <row r="732" spans="1:52" ht="13.5" customHeight="1" x14ac:dyDescent="0.35">
      <c r="A732" s="223"/>
      <c r="B732" s="224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222"/>
      <c r="AJ732" s="222"/>
      <c r="AK732" s="222"/>
      <c r="AL732" s="222"/>
      <c r="AM732" s="222"/>
      <c r="AN732" s="222"/>
      <c r="AO732" s="222"/>
      <c r="AP732" s="222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</row>
    <row r="733" spans="1:52" ht="13.5" customHeight="1" x14ac:dyDescent="0.35">
      <c r="A733" s="223"/>
      <c r="B733" s="224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222"/>
      <c r="AJ733" s="222"/>
      <c r="AK733" s="222"/>
      <c r="AL733" s="222"/>
      <c r="AM733" s="222"/>
      <c r="AN733" s="222"/>
      <c r="AO733" s="222"/>
      <c r="AP733" s="222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</row>
    <row r="734" spans="1:52" ht="13.5" customHeight="1" x14ac:dyDescent="0.35">
      <c r="A734" s="223"/>
      <c r="B734" s="224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222"/>
      <c r="AJ734" s="222"/>
      <c r="AK734" s="222"/>
      <c r="AL734" s="222"/>
      <c r="AM734" s="222"/>
      <c r="AN734" s="222"/>
      <c r="AO734" s="222"/>
      <c r="AP734" s="222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</row>
    <row r="735" spans="1:52" ht="13.5" customHeight="1" x14ac:dyDescent="0.35">
      <c r="A735" s="223"/>
      <c r="B735" s="224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222"/>
      <c r="AJ735" s="222"/>
      <c r="AK735" s="222"/>
      <c r="AL735" s="222"/>
      <c r="AM735" s="222"/>
      <c r="AN735" s="222"/>
      <c r="AO735" s="222"/>
      <c r="AP735" s="222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</row>
    <row r="736" spans="1:52" ht="13.5" customHeight="1" x14ac:dyDescent="0.35">
      <c r="A736" s="223"/>
      <c r="B736" s="224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222"/>
      <c r="AJ736" s="222"/>
      <c r="AK736" s="222"/>
      <c r="AL736" s="222"/>
      <c r="AM736" s="222"/>
      <c r="AN736" s="222"/>
      <c r="AO736" s="222"/>
      <c r="AP736" s="222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</row>
    <row r="737" spans="1:52" ht="13.5" customHeight="1" x14ac:dyDescent="0.35">
      <c r="A737" s="223"/>
      <c r="B737" s="224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222"/>
      <c r="AJ737" s="222"/>
      <c r="AK737" s="222"/>
      <c r="AL737" s="222"/>
      <c r="AM737" s="222"/>
      <c r="AN737" s="222"/>
      <c r="AO737" s="222"/>
      <c r="AP737" s="222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</row>
    <row r="738" spans="1:52" ht="13.5" customHeight="1" x14ac:dyDescent="0.35">
      <c r="A738" s="223"/>
      <c r="B738" s="224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222"/>
      <c r="AJ738" s="222"/>
      <c r="AK738" s="222"/>
      <c r="AL738" s="222"/>
      <c r="AM738" s="222"/>
      <c r="AN738" s="222"/>
      <c r="AO738" s="222"/>
      <c r="AP738" s="222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</row>
    <row r="739" spans="1:52" ht="13.5" customHeight="1" x14ac:dyDescent="0.35">
      <c r="A739" s="223"/>
      <c r="B739" s="224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222"/>
      <c r="AJ739" s="222"/>
      <c r="AK739" s="222"/>
      <c r="AL739" s="222"/>
      <c r="AM739" s="222"/>
      <c r="AN739" s="222"/>
      <c r="AO739" s="222"/>
      <c r="AP739" s="222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</row>
    <row r="740" spans="1:52" ht="13.5" customHeight="1" x14ac:dyDescent="0.35">
      <c r="A740" s="223"/>
      <c r="B740" s="224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222"/>
      <c r="AJ740" s="222"/>
      <c r="AK740" s="222"/>
      <c r="AL740" s="222"/>
      <c r="AM740" s="222"/>
      <c r="AN740" s="222"/>
      <c r="AO740" s="222"/>
      <c r="AP740" s="222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</row>
    <row r="741" spans="1:52" ht="13.5" customHeight="1" x14ac:dyDescent="0.35">
      <c r="A741" s="223"/>
      <c r="B741" s="224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222"/>
      <c r="AJ741" s="222"/>
      <c r="AK741" s="222"/>
      <c r="AL741" s="222"/>
      <c r="AM741" s="222"/>
      <c r="AN741" s="222"/>
      <c r="AO741" s="222"/>
      <c r="AP741" s="222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</row>
    <row r="742" spans="1:52" ht="13.5" customHeight="1" x14ac:dyDescent="0.35">
      <c r="A742" s="223"/>
      <c r="B742" s="224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222"/>
      <c r="AJ742" s="222"/>
      <c r="AK742" s="222"/>
      <c r="AL742" s="222"/>
      <c r="AM742" s="222"/>
      <c r="AN742" s="222"/>
      <c r="AO742" s="222"/>
      <c r="AP742" s="222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</row>
    <row r="743" spans="1:52" ht="13.5" customHeight="1" x14ac:dyDescent="0.35">
      <c r="A743" s="223"/>
      <c r="B743" s="224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222"/>
      <c r="AJ743" s="222"/>
      <c r="AK743" s="222"/>
      <c r="AL743" s="222"/>
      <c r="AM743" s="222"/>
      <c r="AN743" s="222"/>
      <c r="AO743" s="222"/>
      <c r="AP743" s="222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</row>
    <row r="744" spans="1:52" ht="13.5" customHeight="1" x14ac:dyDescent="0.35">
      <c r="A744" s="223"/>
      <c r="B744" s="224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222"/>
      <c r="AJ744" s="222"/>
      <c r="AK744" s="222"/>
      <c r="AL744" s="222"/>
      <c r="AM744" s="222"/>
      <c r="AN744" s="222"/>
      <c r="AO744" s="222"/>
      <c r="AP744" s="222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</row>
    <row r="745" spans="1:52" ht="13.5" customHeight="1" x14ac:dyDescent="0.35">
      <c r="A745" s="223"/>
      <c r="B745" s="224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222"/>
      <c r="AJ745" s="222"/>
      <c r="AK745" s="222"/>
      <c r="AL745" s="222"/>
      <c r="AM745" s="222"/>
      <c r="AN745" s="222"/>
      <c r="AO745" s="222"/>
      <c r="AP745" s="222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</row>
    <row r="746" spans="1:52" ht="13.5" customHeight="1" x14ac:dyDescent="0.35">
      <c r="A746" s="223"/>
      <c r="B746" s="224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222"/>
      <c r="AJ746" s="222"/>
      <c r="AK746" s="222"/>
      <c r="AL746" s="222"/>
      <c r="AM746" s="222"/>
      <c r="AN746" s="222"/>
      <c r="AO746" s="222"/>
      <c r="AP746" s="222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</row>
    <row r="747" spans="1:52" ht="13.5" customHeight="1" x14ac:dyDescent="0.35">
      <c r="A747" s="223"/>
      <c r="B747" s="224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222"/>
      <c r="AJ747" s="222"/>
      <c r="AK747" s="222"/>
      <c r="AL747" s="222"/>
      <c r="AM747" s="222"/>
      <c r="AN747" s="222"/>
      <c r="AO747" s="222"/>
      <c r="AP747" s="222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</row>
    <row r="748" spans="1:52" ht="13.5" customHeight="1" x14ac:dyDescent="0.35">
      <c r="A748" s="223"/>
      <c r="B748" s="224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222"/>
      <c r="AJ748" s="222"/>
      <c r="AK748" s="222"/>
      <c r="AL748" s="222"/>
      <c r="AM748" s="222"/>
      <c r="AN748" s="222"/>
      <c r="AO748" s="222"/>
      <c r="AP748" s="222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</row>
    <row r="749" spans="1:52" ht="13.5" customHeight="1" x14ac:dyDescent="0.35">
      <c r="A749" s="223"/>
      <c r="B749" s="224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222"/>
      <c r="AJ749" s="222"/>
      <c r="AK749" s="222"/>
      <c r="AL749" s="222"/>
      <c r="AM749" s="222"/>
      <c r="AN749" s="222"/>
      <c r="AO749" s="222"/>
      <c r="AP749" s="222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</row>
    <row r="750" spans="1:52" ht="13.5" customHeight="1" x14ac:dyDescent="0.35">
      <c r="A750" s="223"/>
      <c r="B750" s="224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222"/>
      <c r="AJ750" s="222"/>
      <c r="AK750" s="222"/>
      <c r="AL750" s="222"/>
      <c r="AM750" s="222"/>
      <c r="AN750" s="222"/>
      <c r="AO750" s="222"/>
      <c r="AP750" s="222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</row>
    <row r="751" spans="1:52" ht="13.5" customHeight="1" x14ac:dyDescent="0.35">
      <c r="A751" s="223"/>
      <c r="B751" s="224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222"/>
      <c r="AJ751" s="222"/>
      <c r="AK751" s="222"/>
      <c r="AL751" s="222"/>
      <c r="AM751" s="222"/>
      <c r="AN751" s="222"/>
      <c r="AO751" s="222"/>
      <c r="AP751" s="222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</row>
    <row r="752" spans="1:52" ht="13.5" customHeight="1" x14ac:dyDescent="0.35">
      <c r="A752" s="223"/>
      <c r="B752" s="224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222"/>
      <c r="AJ752" s="222"/>
      <c r="AK752" s="222"/>
      <c r="AL752" s="222"/>
      <c r="AM752" s="222"/>
      <c r="AN752" s="222"/>
      <c r="AO752" s="222"/>
      <c r="AP752" s="222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</row>
    <row r="753" spans="1:52" ht="13.5" customHeight="1" x14ac:dyDescent="0.35">
      <c r="A753" s="223"/>
      <c r="B753" s="224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222"/>
      <c r="AJ753" s="222"/>
      <c r="AK753" s="222"/>
      <c r="AL753" s="222"/>
      <c r="AM753" s="222"/>
      <c r="AN753" s="222"/>
      <c r="AO753" s="222"/>
      <c r="AP753" s="222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</row>
    <row r="754" spans="1:52" ht="13.5" customHeight="1" x14ac:dyDescent="0.35">
      <c r="A754" s="223"/>
      <c r="B754" s="224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222"/>
      <c r="AJ754" s="222"/>
      <c r="AK754" s="222"/>
      <c r="AL754" s="222"/>
      <c r="AM754" s="222"/>
      <c r="AN754" s="222"/>
      <c r="AO754" s="222"/>
      <c r="AP754" s="222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</row>
    <row r="755" spans="1:52" ht="13.5" customHeight="1" x14ac:dyDescent="0.35">
      <c r="A755" s="223"/>
      <c r="B755" s="224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222"/>
      <c r="AJ755" s="222"/>
      <c r="AK755" s="222"/>
      <c r="AL755" s="222"/>
      <c r="AM755" s="222"/>
      <c r="AN755" s="222"/>
      <c r="AO755" s="222"/>
      <c r="AP755" s="222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</row>
    <row r="756" spans="1:52" ht="13.5" customHeight="1" x14ac:dyDescent="0.35">
      <c r="A756" s="223"/>
      <c r="B756" s="224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222"/>
      <c r="AJ756" s="222"/>
      <c r="AK756" s="222"/>
      <c r="AL756" s="222"/>
      <c r="AM756" s="222"/>
      <c r="AN756" s="222"/>
      <c r="AO756" s="222"/>
      <c r="AP756" s="222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</row>
    <row r="757" spans="1:52" ht="13.5" customHeight="1" x14ac:dyDescent="0.35">
      <c r="A757" s="223"/>
      <c r="B757" s="224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222"/>
      <c r="AJ757" s="222"/>
      <c r="AK757" s="222"/>
      <c r="AL757" s="222"/>
      <c r="AM757" s="222"/>
      <c r="AN757" s="222"/>
      <c r="AO757" s="222"/>
      <c r="AP757" s="222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</row>
    <row r="758" spans="1:52" ht="13.5" customHeight="1" x14ac:dyDescent="0.35">
      <c r="A758" s="223"/>
      <c r="B758" s="224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222"/>
      <c r="AJ758" s="222"/>
      <c r="AK758" s="222"/>
      <c r="AL758" s="222"/>
      <c r="AM758" s="222"/>
      <c r="AN758" s="222"/>
      <c r="AO758" s="222"/>
      <c r="AP758" s="222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</row>
    <row r="759" spans="1:52" ht="13.5" customHeight="1" x14ac:dyDescent="0.35">
      <c r="A759" s="223"/>
      <c r="B759" s="224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222"/>
      <c r="AJ759" s="222"/>
      <c r="AK759" s="222"/>
      <c r="AL759" s="222"/>
      <c r="AM759" s="222"/>
      <c r="AN759" s="222"/>
      <c r="AO759" s="222"/>
      <c r="AP759" s="222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</row>
    <row r="760" spans="1:52" ht="13.5" customHeight="1" x14ac:dyDescent="0.35">
      <c r="A760" s="223"/>
      <c r="B760" s="224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222"/>
      <c r="AJ760" s="222"/>
      <c r="AK760" s="222"/>
      <c r="AL760" s="222"/>
      <c r="AM760" s="222"/>
      <c r="AN760" s="222"/>
      <c r="AO760" s="222"/>
      <c r="AP760" s="222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</row>
    <row r="761" spans="1:52" ht="13.5" customHeight="1" x14ac:dyDescent="0.35">
      <c r="A761" s="223"/>
      <c r="B761" s="224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222"/>
      <c r="AJ761" s="222"/>
      <c r="AK761" s="222"/>
      <c r="AL761" s="222"/>
      <c r="AM761" s="222"/>
      <c r="AN761" s="222"/>
      <c r="AO761" s="222"/>
      <c r="AP761" s="222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</row>
    <row r="762" spans="1:52" ht="13.5" customHeight="1" x14ac:dyDescent="0.35">
      <c r="A762" s="223"/>
      <c r="B762" s="224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222"/>
      <c r="AJ762" s="222"/>
      <c r="AK762" s="222"/>
      <c r="AL762" s="222"/>
      <c r="AM762" s="222"/>
      <c r="AN762" s="222"/>
      <c r="AO762" s="222"/>
      <c r="AP762" s="222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</row>
    <row r="763" spans="1:52" ht="13.5" customHeight="1" x14ac:dyDescent="0.35">
      <c r="A763" s="223"/>
      <c r="B763" s="224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222"/>
      <c r="AJ763" s="222"/>
      <c r="AK763" s="222"/>
      <c r="AL763" s="222"/>
      <c r="AM763" s="222"/>
      <c r="AN763" s="222"/>
      <c r="AO763" s="222"/>
      <c r="AP763" s="222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</row>
    <row r="764" spans="1:52" ht="13.5" customHeight="1" x14ac:dyDescent="0.35">
      <c r="A764" s="223"/>
      <c r="B764" s="224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222"/>
      <c r="AJ764" s="222"/>
      <c r="AK764" s="222"/>
      <c r="AL764" s="222"/>
      <c r="AM764" s="222"/>
      <c r="AN764" s="222"/>
      <c r="AO764" s="222"/>
      <c r="AP764" s="222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</row>
    <row r="765" spans="1:52" ht="13.5" customHeight="1" x14ac:dyDescent="0.35">
      <c r="A765" s="223"/>
      <c r="B765" s="224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222"/>
      <c r="AJ765" s="222"/>
      <c r="AK765" s="222"/>
      <c r="AL765" s="222"/>
      <c r="AM765" s="222"/>
      <c r="AN765" s="222"/>
      <c r="AO765" s="222"/>
      <c r="AP765" s="222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</row>
    <row r="766" spans="1:52" ht="13.5" customHeight="1" x14ac:dyDescent="0.35">
      <c r="A766" s="223"/>
      <c r="B766" s="224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222"/>
      <c r="AJ766" s="222"/>
      <c r="AK766" s="222"/>
      <c r="AL766" s="222"/>
      <c r="AM766" s="222"/>
      <c r="AN766" s="222"/>
      <c r="AO766" s="222"/>
      <c r="AP766" s="222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</row>
    <row r="767" spans="1:52" ht="13.5" customHeight="1" x14ac:dyDescent="0.35">
      <c r="A767" s="223"/>
      <c r="B767" s="224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222"/>
      <c r="AJ767" s="222"/>
      <c r="AK767" s="222"/>
      <c r="AL767" s="222"/>
      <c r="AM767" s="222"/>
      <c r="AN767" s="222"/>
      <c r="AO767" s="222"/>
      <c r="AP767" s="222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</row>
    <row r="768" spans="1:52" ht="13.5" customHeight="1" x14ac:dyDescent="0.35">
      <c r="A768" s="223"/>
      <c r="B768" s="224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222"/>
      <c r="AJ768" s="222"/>
      <c r="AK768" s="222"/>
      <c r="AL768" s="222"/>
      <c r="AM768" s="222"/>
      <c r="AN768" s="222"/>
      <c r="AO768" s="222"/>
      <c r="AP768" s="222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</row>
    <row r="769" spans="1:52" ht="13.5" customHeight="1" x14ac:dyDescent="0.35">
      <c r="A769" s="223"/>
      <c r="B769" s="224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222"/>
      <c r="AJ769" s="222"/>
      <c r="AK769" s="222"/>
      <c r="AL769" s="222"/>
      <c r="AM769" s="222"/>
      <c r="AN769" s="222"/>
      <c r="AO769" s="222"/>
      <c r="AP769" s="222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</row>
    <row r="770" spans="1:52" ht="13.5" customHeight="1" x14ac:dyDescent="0.35">
      <c r="A770" s="223"/>
      <c r="B770" s="224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222"/>
      <c r="AJ770" s="222"/>
      <c r="AK770" s="222"/>
      <c r="AL770" s="222"/>
      <c r="AM770" s="222"/>
      <c r="AN770" s="222"/>
      <c r="AO770" s="222"/>
      <c r="AP770" s="222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</row>
    <row r="771" spans="1:52" ht="13.5" customHeight="1" x14ac:dyDescent="0.35">
      <c r="A771" s="223"/>
      <c r="B771" s="224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222"/>
      <c r="AJ771" s="222"/>
      <c r="AK771" s="222"/>
      <c r="AL771" s="222"/>
      <c r="AM771" s="222"/>
      <c r="AN771" s="222"/>
      <c r="AO771" s="222"/>
      <c r="AP771" s="222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</row>
    <row r="772" spans="1:52" ht="13.5" customHeight="1" x14ac:dyDescent="0.35">
      <c r="A772" s="223"/>
      <c r="B772" s="224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222"/>
      <c r="AJ772" s="222"/>
      <c r="AK772" s="222"/>
      <c r="AL772" s="222"/>
      <c r="AM772" s="222"/>
      <c r="AN772" s="222"/>
      <c r="AO772" s="222"/>
      <c r="AP772" s="222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</row>
    <row r="773" spans="1:52" ht="13.5" customHeight="1" x14ac:dyDescent="0.35">
      <c r="A773" s="223"/>
      <c r="B773" s="224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222"/>
      <c r="AJ773" s="222"/>
      <c r="AK773" s="222"/>
      <c r="AL773" s="222"/>
      <c r="AM773" s="222"/>
      <c r="AN773" s="222"/>
      <c r="AO773" s="222"/>
      <c r="AP773" s="222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</row>
    <row r="774" spans="1:52" ht="13.5" customHeight="1" x14ac:dyDescent="0.35">
      <c r="A774" s="223"/>
      <c r="B774" s="224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222"/>
      <c r="AJ774" s="222"/>
      <c r="AK774" s="222"/>
      <c r="AL774" s="222"/>
      <c r="AM774" s="222"/>
      <c r="AN774" s="222"/>
      <c r="AO774" s="222"/>
      <c r="AP774" s="222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</row>
    <row r="775" spans="1:52" ht="13.5" customHeight="1" x14ac:dyDescent="0.35">
      <c r="A775" s="223"/>
      <c r="B775" s="224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222"/>
      <c r="AJ775" s="222"/>
      <c r="AK775" s="222"/>
      <c r="AL775" s="222"/>
      <c r="AM775" s="222"/>
      <c r="AN775" s="222"/>
      <c r="AO775" s="222"/>
      <c r="AP775" s="222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</row>
    <row r="776" spans="1:52" ht="13.5" customHeight="1" x14ac:dyDescent="0.35">
      <c r="A776" s="223"/>
      <c r="B776" s="224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222"/>
      <c r="AJ776" s="222"/>
      <c r="AK776" s="222"/>
      <c r="AL776" s="222"/>
      <c r="AM776" s="222"/>
      <c r="AN776" s="222"/>
      <c r="AO776" s="222"/>
      <c r="AP776" s="222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</row>
    <row r="777" spans="1:52" ht="13.5" customHeight="1" x14ac:dyDescent="0.35">
      <c r="A777" s="223"/>
      <c r="B777" s="224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222"/>
      <c r="AJ777" s="222"/>
      <c r="AK777" s="222"/>
      <c r="AL777" s="222"/>
      <c r="AM777" s="222"/>
      <c r="AN777" s="222"/>
      <c r="AO777" s="222"/>
      <c r="AP777" s="222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</row>
    <row r="778" spans="1:52" ht="13.5" customHeight="1" x14ac:dyDescent="0.35">
      <c r="A778" s="223"/>
      <c r="B778" s="224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222"/>
      <c r="AJ778" s="222"/>
      <c r="AK778" s="222"/>
      <c r="AL778" s="222"/>
      <c r="AM778" s="222"/>
      <c r="AN778" s="222"/>
      <c r="AO778" s="222"/>
      <c r="AP778" s="222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</row>
    <row r="779" spans="1:52" ht="13.5" customHeight="1" x14ac:dyDescent="0.35">
      <c r="A779" s="223"/>
      <c r="B779" s="224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222"/>
      <c r="AJ779" s="222"/>
      <c r="AK779" s="222"/>
      <c r="AL779" s="222"/>
      <c r="AM779" s="222"/>
      <c r="AN779" s="222"/>
      <c r="AO779" s="222"/>
      <c r="AP779" s="222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</row>
    <row r="780" spans="1:52" ht="13.5" customHeight="1" x14ac:dyDescent="0.35">
      <c r="A780" s="223"/>
      <c r="B780" s="224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222"/>
      <c r="AJ780" s="222"/>
      <c r="AK780" s="222"/>
      <c r="AL780" s="222"/>
      <c r="AM780" s="222"/>
      <c r="AN780" s="222"/>
      <c r="AO780" s="222"/>
      <c r="AP780" s="222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</row>
    <row r="781" spans="1:52" ht="13.5" customHeight="1" x14ac:dyDescent="0.35">
      <c r="A781" s="223"/>
      <c r="B781" s="224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222"/>
      <c r="AJ781" s="222"/>
      <c r="AK781" s="222"/>
      <c r="AL781" s="222"/>
      <c r="AM781" s="222"/>
      <c r="AN781" s="222"/>
      <c r="AO781" s="222"/>
      <c r="AP781" s="222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</row>
    <row r="782" spans="1:52" ht="13.5" customHeight="1" x14ac:dyDescent="0.35">
      <c r="A782" s="223"/>
      <c r="B782" s="224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222"/>
      <c r="AJ782" s="222"/>
      <c r="AK782" s="222"/>
      <c r="AL782" s="222"/>
      <c r="AM782" s="222"/>
      <c r="AN782" s="222"/>
      <c r="AO782" s="222"/>
      <c r="AP782" s="222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</row>
    <row r="783" spans="1:52" ht="13.5" customHeight="1" x14ac:dyDescent="0.35">
      <c r="A783" s="223"/>
      <c r="B783" s="224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222"/>
      <c r="AJ783" s="222"/>
      <c r="AK783" s="222"/>
      <c r="AL783" s="222"/>
      <c r="AM783" s="222"/>
      <c r="AN783" s="222"/>
      <c r="AO783" s="222"/>
      <c r="AP783" s="222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</row>
    <row r="784" spans="1:52" ht="13.5" customHeight="1" x14ac:dyDescent="0.35">
      <c r="A784" s="223"/>
      <c r="B784" s="224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222"/>
      <c r="AJ784" s="222"/>
      <c r="AK784" s="222"/>
      <c r="AL784" s="222"/>
      <c r="AM784" s="222"/>
      <c r="AN784" s="222"/>
      <c r="AO784" s="222"/>
      <c r="AP784" s="222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</row>
    <row r="785" spans="1:52" ht="13.5" customHeight="1" x14ac:dyDescent="0.35">
      <c r="A785" s="223"/>
      <c r="B785" s="224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222"/>
      <c r="AJ785" s="222"/>
      <c r="AK785" s="222"/>
      <c r="AL785" s="222"/>
      <c r="AM785" s="222"/>
      <c r="AN785" s="222"/>
      <c r="AO785" s="222"/>
      <c r="AP785" s="222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</row>
    <row r="786" spans="1:52" ht="13.5" customHeight="1" x14ac:dyDescent="0.35">
      <c r="A786" s="223"/>
      <c r="B786" s="224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222"/>
      <c r="AJ786" s="222"/>
      <c r="AK786" s="222"/>
      <c r="AL786" s="222"/>
      <c r="AM786" s="222"/>
      <c r="AN786" s="222"/>
      <c r="AO786" s="222"/>
      <c r="AP786" s="222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</row>
    <row r="787" spans="1:52" ht="13.5" customHeight="1" x14ac:dyDescent="0.35">
      <c r="A787" s="223"/>
      <c r="B787" s="224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222"/>
      <c r="AJ787" s="222"/>
      <c r="AK787" s="222"/>
      <c r="AL787" s="222"/>
      <c r="AM787" s="222"/>
      <c r="AN787" s="222"/>
      <c r="AO787" s="222"/>
      <c r="AP787" s="222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</row>
    <row r="788" spans="1:52" ht="13.5" customHeight="1" x14ac:dyDescent="0.35">
      <c r="A788" s="223"/>
      <c r="B788" s="224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222"/>
      <c r="AJ788" s="222"/>
      <c r="AK788" s="222"/>
      <c r="AL788" s="222"/>
      <c r="AM788" s="222"/>
      <c r="AN788" s="222"/>
      <c r="AO788" s="222"/>
      <c r="AP788" s="222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</row>
    <row r="789" spans="1:52" ht="13.5" customHeight="1" x14ac:dyDescent="0.35">
      <c r="A789" s="223"/>
      <c r="B789" s="224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222"/>
      <c r="AJ789" s="222"/>
      <c r="AK789" s="222"/>
      <c r="AL789" s="222"/>
      <c r="AM789" s="222"/>
      <c r="AN789" s="222"/>
      <c r="AO789" s="222"/>
      <c r="AP789" s="222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</row>
    <row r="790" spans="1:52" ht="13.5" customHeight="1" x14ac:dyDescent="0.35">
      <c r="A790" s="223"/>
      <c r="B790" s="224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222"/>
      <c r="AJ790" s="222"/>
      <c r="AK790" s="222"/>
      <c r="AL790" s="222"/>
      <c r="AM790" s="222"/>
      <c r="AN790" s="222"/>
      <c r="AO790" s="222"/>
      <c r="AP790" s="222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</row>
    <row r="791" spans="1:52" ht="13.5" customHeight="1" x14ac:dyDescent="0.35">
      <c r="A791" s="223"/>
      <c r="B791" s="224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222"/>
      <c r="AJ791" s="222"/>
      <c r="AK791" s="222"/>
      <c r="AL791" s="222"/>
      <c r="AM791" s="222"/>
      <c r="AN791" s="222"/>
      <c r="AO791" s="222"/>
      <c r="AP791" s="222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</row>
    <row r="792" spans="1:52" ht="13.5" customHeight="1" x14ac:dyDescent="0.35">
      <c r="A792" s="223"/>
      <c r="B792" s="224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222"/>
      <c r="AJ792" s="222"/>
      <c r="AK792" s="222"/>
      <c r="AL792" s="222"/>
      <c r="AM792" s="222"/>
      <c r="AN792" s="222"/>
      <c r="AO792" s="222"/>
      <c r="AP792" s="222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</row>
    <row r="793" spans="1:52" ht="13.5" customHeight="1" x14ac:dyDescent="0.35">
      <c r="A793" s="223"/>
      <c r="B793" s="224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222"/>
      <c r="AJ793" s="222"/>
      <c r="AK793" s="222"/>
      <c r="AL793" s="222"/>
      <c r="AM793" s="222"/>
      <c r="AN793" s="222"/>
      <c r="AO793" s="222"/>
      <c r="AP793" s="222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</row>
    <row r="794" spans="1:52" ht="13.5" customHeight="1" x14ac:dyDescent="0.35">
      <c r="A794" s="223"/>
      <c r="B794" s="224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222"/>
      <c r="AJ794" s="222"/>
      <c r="AK794" s="222"/>
      <c r="AL794" s="222"/>
      <c r="AM794" s="222"/>
      <c r="AN794" s="222"/>
      <c r="AO794" s="222"/>
      <c r="AP794" s="222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</row>
    <row r="795" spans="1:52" ht="13.5" customHeight="1" x14ac:dyDescent="0.35">
      <c r="A795" s="223"/>
      <c r="B795" s="224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222"/>
      <c r="AJ795" s="222"/>
      <c r="AK795" s="222"/>
      <c r="AL795" s="222"/>
      <c r="AM795" s="222"/>
      <c r="AN795" s="222"/>
      <c r="AO795" s="222"/>
      <c r="AP795" s="222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</row>
    <row r="796" spans="1:52" ht="13.5" customHeight="1" x14ac:dyDescent="0.35">
      <c r="A796" s="223"/>
      <c r="B796" s="224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222"/>
      <c r="AJ796" s="222"/>
      <c r="AK796" s="222"/>
      <c r="AL796" s="222"/>
      <c r="AM796" s="222"/>
      <c r="AN796" s="222"/>
      <c r="AO796" s="222"/>
      <c r="AP796" s="222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</row>
    <row r="797" spans="1:52" ht="13.5" customHeight="1" x14ac:dyDescent="0.35">
      <c r="A797" s="223"/>
      <c r="B797" s="224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222"/>
      <c r="AJ797" s="222"/>
      <c r="AK797" s="222"/>
      <c r="AL797" s="222"/>
      <c r="AM797" s="222"/>
      <c r="AN797" s="222"/>
      <c r="AO797" s="222"/>
      <c r="AP797" s="222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</row>
    <row r="798" spans="1:52" ht="13.5" customHeight="1" x14ac:dyDescent="0.35">
      <c r="A798" s="223"/>
      <c r="B798" s="224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222"/>
      <c r="AJ798" s="222"/>
      <c r="AK798" s="222"/>
      <c r="AL798" s="222"/>
      <c r="AM798" s="222"/>
      <c r="AN798" s="222"/>
      <c r="AO798" s="222"/>
      <c r="AP798" s="222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</row>
    <row r="799" spans="1:52" ht="13.5" customHeight="1" x14ac:dyDescent="0.35">
      <c r="A799" s="223"/>
      <c r="B799" s="224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222"/>
      <c r="AJ799" s="222"/>
      <c r="AK799" s="222"/>
      <c r="AL799" s="222"/>
      <c r="AM799" s="222"/>
      <c r="AN799" s="222"/>
      <c r="AO799" s="222"/>
      <c r="AP799" s="222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</row>
    <row r="800" spans="1:52" ht="13.5" customHeight="1" x14ac:dyDescent="0.35">
      <c r="A800" s="223"/>
      <c r="B800" s="224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222"/>
      <c r="AJ800" s="222"/>
      <c r="AK800" s="222"/>
      <c r="AL800" s="222"/>
      <c r="AM800" s="222"/>
      <c r="AN800" s="222"/>
      <c r="AO800" s="222"/>
      <c r="AP800" s="222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</row>
    <row r="801" spans="1:52" ht="13.5" customHeight="1" x14ac:dyDescent="0.35">
      <c r="A801" s="223"/>
      <c r="B801" s="224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222"/>
      <c r="AJ801" s="222"/>
      <c r="AK801" s="222"/>
      <c r="AL801" s="222"/>
      <c r="AM801" s="222"/>
      <c r="AN801" s="222"/>
      <c r="AO801" s="222"/>
      <c r="AP801" s="222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</row>
    <row r="802" spans="1:52" ht="13.5" customHeight="1" x14ac:dyDescent="0.35">
      <c r="A802" s="223"/>
      <c r="B802" s="224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222"/>
      <c r="AJ802" s="222"/>
      <c r="AK802" s="222"/>
      <c r="AL802" s="222"/>
      <c r="AM802" s="222"/>
      <c r="AN802" s="222"/>
      <c r="AO802" s="222"/>
      <c r="AP802" s="222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</row>
    <row r="803" spans="1:52" ht="13.5" customHeight="1" x14ac:dyDescent="0.35">
      <c r="A803" s="223"/>
      <c r="B803" s="224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222"/>
      <c r="AJ803" s="222"/>
      <c r="AK803" s="222"/>
      <c r="AL803" s="222"/>
      <c r="AM803" s="222"/>
      <c r="AN803" s="222"/>
      <c r="AO803" s="222"/>
      <c r="AP803" s="222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</row>
    <row r="804" spans="1:52" ht="13.5" customHeight="1" x14ac:dyDescent="0.35">
      <c r="A804" s="223"/>
      <c r="B804" s="224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222"/>
      <c r="AJ804" s="222"/>
      <c r="AK804" s="222"/>
      <c r="AL804" s="222"/>
      <c r="AM804" s="222"/>
      <c r="AN804" s="222"/>
      <c r="AO804" s="222"/>
      <c r="AP804" s="222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</row>
    <row r="805" spans="1:52" ht="13.5" customHeight="1" x14ac:dyDescent="0.35">
      <c r="A805" s="223"/>
      <c r="B805" s="224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222"/>
      <c r="AJ805" s="222"/>
      <c r="AK805" s="222"/>
      <c r="AL805" s="222"/>
      <c r="AM805" s="222"/>
      <c r="AN805" s="222"/>
      <c r="AO805" s="222"/>
      <c r="AP805" s="222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</row>
    <row r="806" spans="1:52" ht="13.5" customHeight="1" x14ac:dyDescent="0.35">
      <c r="A806" s="223"/>
      <c r="B806" s="224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222"/>
      <c r="AJ806" s="222"/>
      <c r="AK806" s="222"/>
      <c r="AL806" s="222"/>
      <c r="AM806" s="222"/>
      <c r="AN806" s="222"/>
      <c r="AO806" s="222"/>
      <c r="AP806" s="222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</row>
    <row r="807" spans="1:52" ht="13.5" customHeight="1" x14ac:dyDescent="0.35">
      <c r="A807" s="223"/>
      <c r="B807" s="224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222"/>
      <c r="AJ807" s="222"/>
      <c r="AK807" s="222"/>
      <c r="AL807" s="222"/>
      <c r="AM807" s="222"/>
      <c r="AN807" s="222"/>
      <c r="AO807" s="222"/>
      <c r="AP807" s="222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</row>
    <row r="808" spans="1:52" ht="13.5" customHeight="1" x14ac:dyDescent="0.35">
      <c r="A808" s="223"/>
      <c r="B808" s="224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222"/>
      <c r="AJ808" s="222"/>
      <c r="AK808" s="222"/>
      <c r="AL808" s="222"/>
      <c r="AM808" s="222"/>
      <c r="AN808" s="222"/>
      <c r="AO808" s="222"/>
      <c r="AP808" s="222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</row>
    <row r="809" spans="1:52" ht="13.5" customHeight="1" x14ac:dyDescent="0.35">
      <c r="A809" s="223"/>
      <c r="B809" s="224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222"/>
      <c r="AJ809" s="222"/>
      <c r="AK809" s="222"/>
      <c r="AL809" s="222"/>
      <c r="AM809" s="222"/>
      <c r="AN809" s="222"/>
      <c r="AO809" s="222"/>
      <c r="AP809" s="222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</row>
    <row r="810" spans="1:52" ht="13.5" customHeight="1" x14ac:dyDescent="0.35">
      <c r="A810" s="223"/>
      <c r="B810" s="224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222"/>
      <c r="AJ810" s="222"/>
      <c r="AK810" s="222"/>
      <c r="AL810" s="222"/>
      <c r="AM810" s="222"/>
      <c r="AN810" s="222"/>
      <c r="AO810" s="222"/>
      <c r="AP810" s="222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</row>
    <row r="811" spans="1:52" ht="13.5" customHeight="1" x14ac:dyDescent="0.35">
      <c r="A811" s="223"/>
      <c r="B811" s="224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222"/>
      <c r="AJ811" s="222"/>
      <c r="AK811" s="222"/>
      <c r="AL811" s="222"/>
      <c r="AM811" s="222"/>
      <c r="AN811" s="222"/>
      <c r="AO811" s="222"/>
      <c r="AP811" s="222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</row>
    <row r="812" spans="1:52" ht="13.5" customHeight="1" x14ac:dyDescent="0.35">
      <c r="A812" s="223"/>
      <c r="B812" s="224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222"/>
      <c r="AJ812" s="222"/>
      <c r="AK812" s="222"/>
      <c r="AL812" s="222"/>
      <c r="AM812" s="222"/>
      <c r="AN812" s="222"/>
      <c r="AO812" s="222"/>
      <c r="AP812" s="222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</row>
    <row r="813" spans="1:52" ht="13.5" customHeight="1" x14ac:dyDescent="0.35">
      <c r="A813" s="223"/>
      <c r="B813" s="224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222"/>
      <c r="AJ813" s="222"/>
      <c r="AK813" s="222"/>
      <c r="AL813" s="222"/>
      <c r="AM813" s="222"/>
      <c r="AN813" s="222"/>
      <c r="AO813" s="222"/>
      <c r="AP813" s="222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</row>
    <row r="814" spans="1:52" ht="13.5" customHeight="1" x14ac:dyDescent="0.35">
      <c r="A814" s="223"/>
      <c r="B814" s="224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222"/>
      <c r="AJ814" s="222"/>
      <c r="AK814" s="222"/>
      <c r="AL814" s="222"/>
      <c r="AM814" s="222"/>
      <c r="AN814" s="222"/>
      <c r="AO814" s="222"/>
      <c r="AP814" s="222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</row>
    <row r="815" spans="1:52" ht="13.5" customHeight="1" x14ac:dyDescent="0.35">
      <c r="A815" s="223"/>
      <c r="B815" s="224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222"/>
      <c r="AJ815" s="222"/>
      <c r="AK815" s="222"/>
      <c r="AL815" s="222"/>
      <c r="AM815" s="222"/>
      <c r="AN815" s="222"/>
      <c r="AO815" s="222"/>
      <c r="AP815" s="222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</row>
    <row r="816" spans="1:52" ht="13.5" customHeight="1" x14ac:dyDescent="0.35">
      <c r="A816" s="223"/>
      <c r="B816" s="224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222"/>
      <c r="AJ816" s="222"/>
      <c r="AK816" s="222"/>
      <c r="AL816" s="222"/>
      <c r="AM816" s="222"/>
      <c r="AN816" s="222"/>
      <c r="AO816" s="222"/>
      <c r="AP816" s="222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</row>
    <row r="817" spans="1:52" ht="13.5" customHeight="1" x14ac:dyDescent="0.35">
      <c r="A817" s="223"/>
      <c r="B817" s="224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222"/>
      <c r="AJ817" s="222"/>
      <c r="AK817" s="222"/>
      <c r="AL817" s="222"/>
      <c r="AM817" s="222"/>
      <c r="AN817" s="222"/>
      <c r="AO817" s="222"/>
      <c r="AP817" s="222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</row>
    <row r="818" spans="1:52" ht="13.5" customHeight="1" x14ac:dyDescent="0.35">
      <c r="A818" s="223"/>
      <c r="B818" s="224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222"/>
      <c r="AJ818" s="222"/>
      <c r="AK818" s="222"/>
      <c r="AL818" s="222"/>
      <c r="AM818" s="222"/>
      <c r="AN818" s="222"/>
      <c r="AO818" s="222"/>
      <c r="AP818" s="222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</row>
    <row r="819" spans="1:52" ht="13.5" customHeight="1" x14ac:dyDescent="0.35">
      <c r="A819" s="223"/>
      <c r="B819" s="224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222"/>
      <c r="AJ819" s="222"/>
      <c r="AK819" s="222"/>
      <c r="AL819" s="222"/>
      <c r="AM819" s="222"/>
      <c r="AN819" s="222"/>
      <c r="AO819" s="222"/>
      <c r="AP819" s="222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</row>
    <row r="820" spans="1:52" ht="13.5" customHeight="1" x14ac:dyDescent="0.35">
      <c r="A820" s="223"/>
      <c r="B820" s="224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222"/>
      <c r="AJ820" s="222"/>
      <c r="AK820" s="222"/>
      <c r="AL820" s="222"/>
      <c r="AM820" s="222"/>
      <c r="AN820" s="222"/>
      <c r="AO820" s="222"/>
      <c r="AP820" s="222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</row>
    <row r="821" spans="1:52" ht="13.5" customHeight="1" x14ac:dyDescent="0.35">
      <c r="A821" s="223"/>
      <c r="B821" s="224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222"/>
      <c r="AJ821" s="222"/>
      <c r="AK821" s="222"/>
      <c r="AL821" s="222"/>
      <c r="AM821" s="222"/>
      <c r="AN821" s="222"/>
      <c r="AO821" s="222"/>
      <c r="AP821" s="222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</row>
    <row r="822" spans="1:52" ht="13.5" customHeight="1" x14ac:dyDescent="0.35">
      <c r="A822" s="223"/>
      <c r="B822" s="224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222"/>
      <c r="AJ822" s="222"/>
      <c r="AK822" s="222"/>
      <c r="AL822" s="222"/>
      <c r="AM822" s="222"/>
      <c r="AN822" s="222"/>
      <c r="AO822" s="222"/>
      <c r="AP822" s="222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</row>
    <row r="823" spans="1:52" ht="13.5" customHeight="1" x14ac:dyDescent="0.35">
      <c r="A823" s="223"/>
      <c r="B823" s="224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222"/>
      <c r="AJ823" s="222"/>
      <c r="AK823" s="222"/>
      <c r="AL823" s="222"/>
      <c r="AM823" s="222"/>
      <c r="AN823" s="222"/>
      <c r="AO823" s="222"/>
      <c r="AP823" s="222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</row>
    <row r="824" spans="1:52" ht="13.5" customHeight="1" x14ac:dyDescent="0.35">
      <c r="A824" s="223"/>
      <c r="B824" s="224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222"/>
      <c r="AJ824" s="222"/>
      <c r="AK824" s="222"/>
      <c r="AL824" s="222"/>
      <c r="AM824" s="222"/>
      <c r="AN824" s="222"/>
      <c r="AO824" s="222"/>
      <c r="AP824" s="222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</row>
    <row r="825" spans="1:52" ht="13.5" customHeight="1" x14ac:dyDescent="0.35">
      <c r="A825" s="223"/>
      <c r="B825" s="224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222"/>
      <c r="AJ825" s="222"/>
      <c r="AK825" s="222"/>
      <c r="AL825" s="222"/>
      <c r="AM825" s="222"/>
      <c r="AN825" s="222"/>
      <c r="AO825" s="222"/>
      <c r="AP825" s="222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</row>
    <row r="826" spans="1:52" ht="13.5" customHeight="1" x14ac:dyDescent="0.35">
      <c r="A826" s="223"/>
      <c r="B826" s="224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222"/>
      <c r="AJ826" s="222"/>
      <c r="AK826" s="222"/>
      <c r="AL826" s="222"/>
      <c r="AM826" s="222"/>
      <c r="AN826" s="222"/>
      <c r="AO826" s="222"/>
      <c r="AP826" s="222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</row>
    <row r="827" spans="1:52" ht="13.5" customHeight="1" x14ac:dyDescent="0.35">
      <c r="A827" s="223"/>
      <c r="B827" s="224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222"/>
      <c r="AJ827" s="222"/>
      <c r="AK827" s="222"/>
      <c r="AL827" s="222"/>
      <c r="AM827" s="222"/>
      <c r="AN827" s="222"/>
      <c r="AO827" s="222"/>
      <c r="AP827" s="222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</row>
    <row r="828" spans="1:52" ht="13.5" customHeight="1" x14ac:dyDescent="0.35">
      <c r="A828" s="223"/>
      <c r="B828" s="224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222"/>
      <c r="AJ828" s="222"/>
      <c r="AK828" s="222"/>
      <c r="AL828" s="222"/>
      <c r="AM828" s="222"/>
      <c r="AN828" s="222"/>
      <c r="AO828" s="222"/>
      <c r="AP828" s="222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</row>
    <row r="829" spans="1:52" ht="13.5" customHeight="1" x14ac:dyDescent="0.35">
      <c r="A829" s="223"/>
      <c r="B829" s="224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222"/>
      <c r="AJ829" s="222"/>
      <c r="AK829" s="222"/>
      <c r="AL829" s="222"/>
      <c r="AM829" s="222"/>
      <c r="AN829" s="222"/>
      <c r="AO829" s="222"/>
      <c r="AP829" s="222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</row>
    <row r="830" spans="1:52" ht="13.5" customHeight="1" x14ac:dyDescent="0.35">
      <c r="A830" s="223"/>
      <c r="B830" s="224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222"/>
      <c r="AJ830" s="222"/>
      <c r="AK830" s="222"/>
      <c r="AL830" s="222"/>
      <c r="AM830" s="222"/>
      <c r="AN830" s="222"/>
      <c r="AO830" s="222"/>
      <c r="AP830" s="222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</row>
    <row r="831" spans="1:52" ht="13.5" customHeight="1" x14ac:dyDescent="0.35">
      <c r="A831" s="223"/>
      <c r="B831" s="224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222"/>
      <c r="AJ831" s="222"/>
      <c r="AK831" s="222"/>
      <c r="AL831" s="222"/>
      <c r="AM831" s="222"/>
      <c r="AN831" s="222"/>
      <c r="AO831" s="222"/>
      <c r="AP831" s="222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</row>
    <row r="832" spans="1:52" ht="13.5" customHeight="1" x14ac:dyDescent="0.35">
      <c r="A832" s="223"/>
      <c r="B832" s="224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222"/>
      <c r="AJ832" s="222"/>
      <c r="AK832" s="222"/>
      <c r="AL832" s="222"/>
      <c r="AM832" s="222"/>
      <c r="AN832" s="222"/>
      <c r="AO832" s="222"/>
      <c r="AP832" s="222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</row>
    <row r="833" spans="1:52" ht="13.5" customHeight="1" x14ac:dyDescent="0.35">
      <c r="A833" s="223"/>
      <c r="B833" s="224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222"/>
      <c r="AJ833" s="222"/>
      <c r="AK833" s="222"/>
      <c r="AL833" s="222"/>
      <c r="AM833" s="222"/>
      <c r="AN833" s="222"/>
      <c r="AO833" s="222"/>
      <c r="AP833" s="222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</row>
    <row r="834" spans="1:52" ht="13.5" customHeight="1" x14ac:dyDescent="0.35">
      <c r="A834" s="223"/>
      <c r="B834" s="224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222"/>
      <c r="AJ834" s="222"/>
      <c r="AK834" s="222"/>
      <c r="AL834" s="222"/>
      <c r="AM834" s="222"/>
      <c r="AN834" s="222"/>
      <c r="AO834" s="222"/>
      <c r="AP834" s="222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</row>
    <row r="835" spans="1:52" ht="13.5" customHeight="1" x14ac:dyDescent="0.35">
      <c r="A835" s="223"/>
      <c r="B835" s="224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222"/>
      <c r="AJ835" s="222"/>
      <c r="AK835" s="222"/>
      <c r="AL835" s="222"/>
      <c r="AM835" s="222"/>
      <c r="AN835" s="222"/>
      <c r="AO835" s="222"/>
      <c r="AP835" s="222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</row>
    <row r="836" spans="1:52" ht="13.5" customHeight="1" x14ac:dyDescent="0.35">
      <c r="A836" s="223"/>
      <c r="B836" s="224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222"/>
      <c r="AJ836" s="222"/>
      <c r="AK836" s="222"/>
      <c r="AL836" s="222"/>
      <c r="AM836" s="222"/>
      <c r="AN836" s="222"/>
      <c r="AO836" s="222"/>
      <c r="AP836" s="222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</row>
    <row r="837" spans="1:52" ht="13.5" customHeight="1" x14ac:dyDescent="0.35">
      <c r="A837" s="223"/>
      <c r="B837" s="224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222"/>
      <c r="AJ837" s="222"/>
      <c r="AK837" s="222"/>
      <c r="AL837" s="222"/>
      <c r="AM837" s="222"/>
      <c r="AN837" s="222"/>
      <c r="AO837" s="222"/>
      <c r="AP837" s="222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</row>
    <row r="838" spans="1:52" ht="13.5" customHeight="1" x14ac:dyDescent="0.35">
      <c r="A838" s="223"/>
      <c r="B838" s="224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222"/>
      <c r="AJ838" s="222"/>
      <c r="AK838" s="222"/>
      <c r="AL838" s="222"/>
      <c r="AM838" s="222"/>
      <c r="AN838" s="222"/>
      <c r="AO838" s="222"/>
      <c r="AP838" s="222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</row>
    <row r="839" spans="1:52" ht="13.5" customHeight="1" x14ac:dyDescent="0.35">
      <c r="A839" s="223"/>
      <c r="B839" s="224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222"/>
      <c r="AJ839" s="222"/>
      <c r="AK839" s="222"/>
      <c r="AL839" s="222"/>
      <c r="AM839" s="222"/>
      <c r="AN839" s="222"/>
      <c r="AO839" s="222"/>
      <c r="AP839" s="222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</row>
    <row r="840" spans="1:52" ht="13.5" customHeight="1" x14ac:dyDescent="0.35">
      <c r="A840" s="223"/>
      <c r="B840" s="224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222"/>
      <c r="AJ840" s="222"/>
      <c r="AK840" s="222"/>
      <c r="AL840" s="222"/>
      <c r="AM840" s="222"/>
      <c r="AN840" s="222"/>
      <c r="AO840" s="222"/>
      <c r="AP840" s="222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</row>
    <row r="841" spans="1:52" ht="13.5" customHeight="1" x14ac:dyDescent="0.35">
      <c r="A841" s="223"/>
      <c r="B841" s="224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222"/>
      <c r="AJ841" s="222"/>
      <c r="AK841" s="222"/>
      <c r="AL841" s="222"/>
      <c r="AM841" s="222"/>
      <c r="AN841" s="222"/>
      <c r="AO841" s="222"/>
      <c r="AP841" s="222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</row>
    <row r="842" spans="1:52" ht="13.5" customHeight="1" x14ac:dyDescent="0.35">
      <c r="A842" s="223"/>
      <c r="B842" s="224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222"/>
      <c r="AJ842" s="222"/>
      <c r="AK842" s="222"/>
      <c r="AL842" s="222"/>
      <c r="AM842" s="222"/>
      <c r="AN842" s="222"/>
      <c r="AO842" s="222"/>
      <c r="AP842" s="222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</row>
    <row r="843" spans="1:52" ht="13.5" customHeight="1" x14ac:dyDescent="0.35">
      <c r="A843" s="223"/>
      <c r="B843" s="224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222"/>
      <c r="AJ843" s="222"/>
      <c r="AK843" s="222"/>
      <c r="AL843" s="222"/>
      <c r="AM843" s="222"/>
      <c r="AN843" s="222"/>
      <c r="AO843" s="222"/>
      <c r="AP843" s="222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</row>
    <row r="844" spans="1:52" ht="13.5" customHeight="1" x14ac:dyDescent="0.35">
      <c r="A844" s="223"/>
      <c r="B844" s="224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222"/>
      <c r="AJ844" s="222"/>
      <c r="AK844" s="222"/>
      <c r="AL844" s="222"/>
      <c r="AM844" s="222"/>
      <c r="AN844" s="222"/>
      <c r="AO844" s="222"/>
      <c r="AP844" s="222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</row>
    <row r="845" spans="1:52" ht="13.5" customHeight="1" x14ac:dyDescent="0.35">
      <c r="A845" s="223"/>
      <c r="B845" s="224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222"/>
      <c r="AJ845" s="222"/>
      <c r="AK845" s="222"/>
      <c r="AL845" s="222"/>
      <c r="AM845" s="222"/>
      <c r="AN845" s="222"/>
      <c r="AO845" s="222"/>
      <c r="AP845" s="222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</row>
    <row r="846" spans="1:52" ht="13.5" customHeight="1" x14ac:dyDescent="0.35">
      <c r="A846" s="223"/>
      <c r="B846" s="224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222"/>
      <c r="AJ846" s="222"/>
      <c r="AK846" s="222"/>
      <c r="AL846" s="222"/>
      <c r="AM846" s="222"/>
      <c r="AN846" s="222"/>
      <c r="AO846" s="222"/>
      <c r="AP846" s="222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</row>
    <row r="847" spans="1:52" ht="13.5" customHeight="1" x14ac:dyDescent="0.35">
      <c r="A847" s="223"/>
      <c r="B847" s="224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222"/>
      <c r="AJ847" s="222"/>
      <c r="AK847" s="222"/>
      <c r="AL847" s="222"/>
      <c r="AM847" s="222"/>
      <c r="AN847" s="222"/>
      <c r="AO847" s="222"/>
      <c r="AP847" s="222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</row>
    <row r="848" spans="1:52" ht="13.5" customHeight="1" x14ac:dyDescent="0.35">
      <c r="A848" s="223"/>
      <c r="B848" s="224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222"/>
      <c r="AJ848" s="222"/>
      <c r="AK848" s="222"/>
      <c r="AL848" s="222"/>
      <c r="AM848" s="222"/>
      <c r="AN848" s="222"/>
      <c r="AO848" s="222"/>
      <c r="AP848" s="222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</row>
    <row r="849" spans="1:52" ht="13.5" customHeight="1" x14ac:dyDescent="0.35">
      <c r="A849" s="223"/>
      <c r="B849" s="224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222"/>
      <c r="AJ849" s="222"/>
      <c r="AK849" s="222"/>
      <c r="AL849" s="222"/>
      <c r="AM849" s="222"/>
      <c r="AN849" s="222"/>
      <c r="AO849" s="222"/>
      <c r="AP849" s="222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</row>
    <row r="850" spans="1:52" ht="13.5" customHeight="1" x14ac:dyDescent="0.35">
      <c r="A850" s="223"/>
      <c r="B850" s="224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222"/>
      <c r="AJ850" s="222"/>
      <c r="AK850" s="222"/>
      <c r="AL850" s="222"/>
      <c r="AM850" s="222"/>
      <c r="AN850" s="222"/>
      <c r="AO850" s="222"/>
      <c r="AP850" s="222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</row>
    <row r="851" spans="1:52" ht="13.5" customHeight="1" x14ac:dyDescent="0.35">
      <c r="A851" s="223"/>
      <c r="B851" s="224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222"/>
      <c r="AJ851" s="222"/>
      <c r="AK851" s="222"/>
      <c r="AL851" s="222"/>
      <c r="AM851" s="222"/>
      <c r="AN851" s="222"/>
      <c r="AO851" s="222"/>
      <c r="AP851" s="222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</row>
    <row r="852" spans="1:52" ht="13.5" customHeight="1" x14ac:dyDescent="0.35">
      <c r="A852" s="223"/>
      <c r="B852" s="224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222"/>
      <c r="AJ852" s="222"/>
      <c r="AK852" s="222"/>
      <c r="AL852" s="222"/>
      <c r="AM852" s="222"/>
      <c r="AN852" s="222"/>
      <c r="AO852" s="222"/>
      <c r="AP852" s="222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</row>
    <row r="853" spans="1:52" ht="13.5" customHeight="1" x14ac:dyDescent="0.35">
      <c r="A853" s="223"/>
      <c r="B853" s="224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222"/>
      <c r="AJ853" s="222"/>
      <c r="AK853" s="222"/>
      <c r="AL853" s="222"/>
      <c r="AM853" s="222"/>
      <c r="AN853" s="222"/>
      <c r="AO853" s="222"/>
      <c r="AP853" s="222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</row>
    <row r="854" spans="1:52" ht="13.5" customHeight="1" x14ac:dyDescent="0.35">
      <c r="A854" s="223"/>
      <c r="B854" s="224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222"/>
      <c r="AJ854" s="222"/>
      <c r="AK854" s="222"/>
      <c r="AL854" s="222"/>
      <c r="AM854" s="222"/>
      <c r="AN854" s="222"/>
      <c r="AO854" s="222"/>
      <c r="AP854" s="222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</row>
    <row r="855" spans="1:52" ht="13.5" customHeight="1" x14ac:dyDescent="0.35">
      <c r="A855" s="223"/>
      <c r="B855" s="224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222"/>
      <c r="AJ855" s="222"/>
      <c r="AK855" s="222"/>
      <c r="AL855" s="222"/>
      <c r="AM855" s="222"/>
      <c r="AN855" s="222"/>
      <c r="AO855" s="222"/>
      <c r="AP855" s="222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</row>
    <row r="856" spans="1:52" ht="13.5" customHeight="1" x14ac:dyDescent="0.35">
      <c r="A856" s="223"/>
      <c r="B856" s="224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222"/>
      <c r="AJ856" s="222"/>
      <c r="AK856" s="222"/>
      <c r="AL856" s="222"/>
      <c r="AM856" s="222"/>
      <c r="AN856" s="222"/>
      <c r="AO856" s="222"/>
      <c r="AP856" s="222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</row>
    <row r="857" spans="1:52" ht="13.5" customHeight="1" x14ac:dyDescent="0.35">
      <c r="A857" s="223"/>
      <c r="B857" s="224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222"/>
      <c r="AJ857" s="222"/>
      <c r="AK857" s="222"/>
      <c r="AL857" s="222"/>
      <c r="AM857" s="222"/>
      <c r="AN857" s="222"/>
      <c r="AO857" s="222"/>
      <c r="AP857" s="222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</row>
    <row r="858" spans="1:52" ht="13.5" customHeight="1" x14ac:dyDescent="0.35">
      <c r="A858" s="223"/>
      <c r="B858" s="224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222"/>
      <c r="AJ858" s="222"/>
      <c r="AK858" s="222"/>
      <c r="AL858" s="222"/>
      <c r="AM858" s="222"/>
      <c r="AN858" s="222"/>
      <c r="AO858" s="222"/>
      <c r="AP858" s="222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</row>
    <row r="859" spans="1:52" ht="13.5" customHeight="1" x14ac:dyDescent="0.35">
      <c r="A859" s="223"/>
      <c r="B859" s="224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222"/>
      <c r="AJ859" s="222"/>
      <c r="AK859" s="222"/>
      <c r="AL859" s="222"/>
      <c r="AM859" s="222"/>
      <c r="AN859" s="222"/>
      <c r="AO859" s="222"/>
      <c r="AP859" s="222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</row>
    <row r="860" spans="1:52" ht="13.5" customHeight="1" x14ac:dyDescent="0.35">
      <c r="A860" s="223"/>
      <c r="B860" s="224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222"/>
      <c r="AJ860" s="222"/>
      <c r="AK860" s="222"/>
      <c r="AL860" s="222"/>
      <c r="AM860" s="222"/>
      <c r="AN860" s="222"/>
      <c r="AO860" s="222"/>
      <c r="AP860" s="222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</row>
    <row r="861" spans="1:52" ht="13.5" customHeight="1" x14ac:dyDescent="0.35">
      <c r="A861" s="223"/>
      <c r="B861" s="224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222"/>
      <c r="AJ861" s="222"/>
      <c r="AK861" s="222"/>
      <c r="AL861" s="222"/>
      <c r="AM861" s="222"/>
      <c r="AN861" s="222"/>
      <c r="AO861" s="222"/>
      <c r="AP861" s="222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</row>
    <row r="862" spans="1:52" ht="13.5" customHeight="1" x14ac:dyDescent="0.35">
      <c r="A862" s="223"/>
      <c r="B862" s="224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222"/>
      <c r="AJ862" s="222"/>
      <c r="AK862" s="222"/>
      <c r="AL862" s="222"/>
      <c r="AM862" s="222"/>
      <c r="AN862" s="222"/>
      <c r="AO862" s="222"/>
      <c r="AP862" s="222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</row>
    <row r="863" spans="1:52" ht="13.5" customHeight="1" x14ac:dyDescent="0.35">
      <c r="A863" s="223"/>
      <c r="B863" s="224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222"/>
      <c r="AJ863" s="222"/>
      <c r="AK863" s="222"/>
      <c r="AL863" s="222"/>
      <c r="AM863" s="222"/>
      <c r="AN863" s="222"/>
      <c r="AO863" s="222"/>
      <c r="AP863" s="222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</row>
    <row r="864" spans="1:52" ht="13.5" customHeight="1" x14ac:dyDescent="0.35">
      <c r="A864" s="223"/>
      <c r="B864" s="224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222"/>
      <c r="AJ864" s="222"/>
      <c r="AK864" s="222"/>
      <c r="AL864" s="222"/>
      <c r="AM864" s="222"/>
      <c r="AN864" s="222"/>
      <c r="AO864" s="222"/>
      <c r="AP864" s="222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</row>
    <row r="865" spans="1:52" ht="13.5" customHeight="1" x14ac:dyDescent="0.35">
      <c r="A865" s="223"/>
      <c r="B865" s="224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222"/>
      <c r="AJ865" s="222"/>
      <c r="AK865" s="222"/>
      <c r="AL865" s="222"/>
      <c r="AM865" s="222"/>
      <c r="AN865" s="222"/>
      <c r="AO865" s="222"/>
      <c r="AP865" s="222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</row>
    <row r="866" spans="1:52" ht="13.5" customHeight="1" x14ac:dyDescent="0.35">
      <c r="A866" s="223"/>
      <c r="B866" s="224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222"/>
      <c r="AJ866" s="222"/>
      <c r="AK866" s="222"/>
      <c r="AL866" s="222"/>
      <c r="AM866" s="222"/>
      <c r="AN866" s="222"/>
      <c r="AO866" s="222"/>
      <c r="AP866" s="222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</row>
    <row r="867" spans="1:52" ht="13.5" customHeight="1" x14ac:dyDescent="0.35">
      <c r="A867" s="223"/>
      <c r="B867" s="224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222"/>
      <c r="AJ867" s="222"/>
      <c r="AK867" s="222"/>
      <c r="AL867" s="222"/>
      <c r="AM867" s="222"/>
      <c r="AN867" s="222"/>
      <c r="AO867" s="222"/>
      <c r="AP867" s="222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</row>
    <row r="868" spans="1:52" ht="13.5" customHeight="1" x14ac:dyDescent="0.35">
      <c r="A868" s="223"/>
      <c r="B868" s="224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222"/>
      <c r="AJ868" s="222"/>
      <c r="AK868" s="222"/>
      <c r="AL868" s="222"/>
      <c r="AM868" s="222"/>
      <c r="AN868" s="222"/>
      <c r="AO868" s="222"/>
      <c r="AP868" s="222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</row>
    <row r="869" spans="1:52" ht="13.5" customHeight="1" x14ac:dyDescent="0.35">
      <c r="A869" s="223"/>
      <c r="B869" s="224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222"/>
      <c r="AJ869" s="222"/>
      <c r="AK869" s="222"/>
      <c r="AL869" s="222"/>
      <c r="AM869" s="222"/>
      <c r="AN869" s="222"/>
      <c r="AO869" s="222"/>
      <c r="AP869" s="222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</row>
    <row r="870" spans="1:52" ht="13.5" customHeight="1" x14ac:dyDescent="0.35">
      <c r="A870" s="223"/>
      <c r="B870" s="224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222"/>
      <c r="AJ870" s="222"/>
      <c r="AK870" s="222"/>
      <c r="AL870" s="222"/>
      <c r="AM870" s="222"/>
      <c r="AN870" s="222"/>
      <c r="AO870" s="222"/>
      <c r="AP870" s="222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</row>
    <row r="871" spans="1:52" ht="13.5" customHeight="1" x14ac:dyDescent="0.35">
      <c r="A871" s="223"/>
      <c r="B871" s="224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222"/>
      <c r="AJ871" s="222"/>
      <c r="AK871" s="222"/>
      <c r="AL871" s="222"/>
      <c r="AM871" s="222"/>
      <c r="AN871" s="222"/>
      <c r="AO871" s="222"/>
      <c r="AP871" s="222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</row>
    <row r="872" spans="1:52" ht="13.5" customHeight="1" x14ac:dyDescent="0.35">
      <c r="A872" s="223"/>
      <c r="B872" s="224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222"/>
      <c r="AJ872" s="222"/>
      <c r="AK872" s="222"/>
      <c r="AL872" s="222"/>
      <c r="AM872" s="222"/>
      <c r="AN872" s="222"/>
      <c r="AO872" s="222"/>
      <c r="AP872" s="222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</row>
    <row r="873" spans="1:52" ht="13.5" customHeight="1" x14ac:dyDescent="0.35">
      <c r="A873" s="223"/>
      <c r="B873" s="224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222"/>
      <c r="AJ873" s="222"/>
      <c r="AK873" s="222"/>
      <c r="AL873" s="222"/>
      <c r="AM873" s="222"/>
      <c r="AN873" s="222"/>
      <c r="AO873" s="222"/>
      <c r="AP873" s="222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</row>
    <row r="874" spans="1:52" ht="13.5" customHeight="1" x14ac:dyDescent="0.35">
      <c r="A874" s="223"/>
      <c r="B874" s="224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222"/>
      <c r="AJ874" s="222"/>
      <c r="AK874" s="222"/>
      <c r="AL874" s="222"/>
      <c r="AM874" s="222"/>
      <c r="AN874" s="222"/>
      <c r="AO874" s="222"/>
      <c r="AP874" s="222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</row>
    <row r="875" spans="1:52" ht="13.5" customHeight="1" x14ac:dyDescent="0.35">
      <c r="A875" s="223"/>
      <c r="B875" s="224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222"/>
      <c r="AJ875" s="222"/>
      <c r="AK875" s="222"/>
      <c r="AL875" s="222"/>
      <c r="AM875" s="222"/>
      <c r="AN875" s="222"/>
      <c r="AO875" s="222"/>
      <c r="AP875" s="222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</row>
    <row r="876" spans="1:52" ht="13.5" customHeight="1" x14ac:dyDescent="0.35">
      <c r="A876" s="223"/>
      <c r="B876" s="224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222"/>
      <c r="AJ876" s="222"/>
      <c r="AK876" s="222"/>
      <c r="AL876" s="222"/>
      <c r="AM876" s="222"/>
      <c r="AN876" s="222"/>
      <c r="AO876" s="222"/>
      <c r="AP876" s="222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</row>
    <row r="877" spans="1:52" ht="13.5" customHeight="1" x14ac:dyDescent="0.35">
      <c r="A877" s="223"/>
      <c r="B877" s="224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222"/>
      <c r="AJ877" s="222"/>
      <c r="AK877" s="222"/>
      <c r="AL877" s="222"/>
      <c r="AM877" s="222"/>
      <c r="AN877" s="222"/>
      <c r="AO877" s="222"/>
      <c r="AP877" s="222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</row>
    <row r="878" spans="1:52" ht="13.5" customHeight="1" x14ac:dyDescent="0.35">
      <c r="A878" s="223"/>
      <c r="B878" s="224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222"/>
      <c r="AJ878" s="222"/>
      <c r="AK878" s="222"/>
      <c r="AL878" s="222"/>
      <c r="AM878" s="222"/>
      <c r="AN878" s="222"/>
      <c r="AO878" s="222"/>
      <c r="AP878" s="222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</row>
    <row r="879" spans="1:52" ht="13.5" customHeight="1" x14ac:dyDescent="0.35">
      <c r="A879" s="223"/>
      <c r="B879" s="224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222"/>
      <c r="AJ879" s="222"/>
      <c r="AK879" s="222"/>
      <c r="AL879" s="222"/>
      <c r="AM879" s="222"/>
      <c r="AN879" s="222"/>
      <c r="AO879" s="222"/>
      <c r="AP879" s="222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</row>
    <row r="880" spans="1:52" ht="13.5" customHeight="1" x14ac:dyDescent="0.35">
      <c r="A880" s="223"/>
      <c r="B880" s="224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222"/>
      <c r="AJ880" s="222"/>
      <c r="AK880" s="222"/>
      <c r="AL880" s="222"/>
      <c r="AM880" s="222"/>
      <c r="AN880" s="222"/>
      <c r="AO880" s="222"/>
      <c r="AP880" s="222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</row>
    <row r="881" spans="1:52" ht="13.5" customHeight="1" x14ac:dyDescent="0.35">
      <c r="A881" s="223"/>
      <c r="B881" s="224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222"/>
      <c r="AJ881" s="222"/>
      <c r="AK881" s="222"/>
      <c r="AL881" s="222"/>
      <c r="AM881" s="222"/>
      <c r="AN881" s="222"/>
      <c r="AO881" s="222"/>
      <c r="AP881" s="222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</row>
    <row r="882" spans="1:52" ht="13.5" customHeight="1" x14ac:dyDescent="0.35">
      <c r="A882" s="223"/>
      <c r="B882" s="224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222"/>
      <c r="AJ882" s="222"/>
      <c r="AK882" s="222"/>
      <c r="AL882" s="222"/>
      <c r="AM882" s="222"/>
      <c r="AN882" s="222"/>
      <c r="AO882" s="222"/>
      <c r="AP882" s="222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</row>
    <row r="883" spans="1:52" ht="13.5" customHeight="1" x14ac:dyDescent="0.35">
      <c r="A883" s="223"/>
      <c r="B883" s="224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222"/>
      <c r="AJ883" s="222"/>
      <c r="AK883" s="222"/>
      <c r="AL883" s="222"/>
      <c r="AM883" s="222"/>
      <c r="AN883" s="222"/>
      <c r="AO883" s="222"/>
      <c r="AP883" s="222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</row>
    <row r="884" spans="1:52" ht="13.5" customHeight="1" x14ac:dyDescent="0.35">
      <c r="A884" s="223"/>
      <c r="B884" s="224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222"/>
      <c r="AJ884" s="222"/>
      <c r="AK884" s="222"/>
      <c r="AL884" s="222"/>
      <c r="AM884" s="222"/>
      <c r="AN884" s="222"/>
      <c r="AO884" s="222"/>
      <c r="AP884" s="222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</row>
    <row r="885" spans="1:52" ht="13.5" customHeight="1" x14ac:dyDescent="0.35">
      <c r="A885" s="223"/>
      <c r="B885" s="224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222"/>
      <c r="AJ885" s="222"/>
      <c r="AK885" s="222"/>
      <c r="AL885" s="222"/>
      <c r="AM885" s="222"/>
      <c r="AN885" s="222"/>
      <c r="AO885" s="222"/>
      <c r="AP885" s="222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</row>
    <row r="886" spans="1:52" ht="13.5" customHeight="1" x14ac:dyDescent="0.35">
      <c r="A886" s="223"/>
      <c r="B886" s="224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222"/>
      <c r="AJ886" s="222"/>
      <c r="AK886" s="222"/>
      <c r="AL886" s="222"/>
      <c r="AM886" s="222"/>
      <c r="AN886" s="222"/>
      <c r="AO886" s="222"/>
      <c r="AP886" s="222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</row>
    <row r="887" spans="1:52" ht="13.5" customHeight="1" x14ac:dyDescent="0.35">
      <c r="A887" s="223"/>
      <c r="B887" s="224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222"/>
      <c r="AJ887" s="222"/>
      <c r="AK887" s="222"/>
      <c r="AL887" s="222"/>
      <c r="AM887" s="222"/>
      <c r="AN887" s="222"/>
      <c r="AO887" s="222"/>
      <c r="AP887" s="222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</row>
    <row r="888" spans="1:52" ht="13.5" customHeight="1" x14ac:dyDescent="0.35">
      <c r="A888" s="223"/>
      <c r="B888" s="224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222"/>
      <c r="AJ888" s="222"/>
      <c r="AK888" s="222"/>
      <c r="AL888" s="222"/>
      <c r="AM888" s="222"/>
      <c r="AN888" s="222"/>
      <c r="AO888" s="222"/>
      <c r="AP888" s="222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</row>
    <row r="889" spans="1:52" ht="13.5" customHeight="1" x14ac:dyDescent="0.35">
      <c r="A889" s="223"/>
      <c r="B889" s="224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222"/>
      <c r="AJ889" s="222"/>
      <c r="AK889" s="222"/>
      <c r="AL889" s="222"/>
      <c r="AM889" s="222"/>
      <c r="AN889" s="222"/>
      <c r="AO889" s="222"/>
      <c r="AP889" s="222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</row>
    <row r="890" spans="1:52" ht="13.5" customHeight="1" x14ac:dyDescent="0.35">
      <c r="A890" s="223"/>
      <c r="B890" s="224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222"/>
      <c r="AJ890" s="222"/>
      <c r="AK890" s="222"/>
      <c r="AL890" s="222"/>
      <c r="AM890" s="222"/>
      <c r="AN890" s="222"/>
      <c r="AO890" s="222"/>
      <c r="AP890" s="222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</row>
    <row r="891" spans="1:52" ht="13.5" customHeight="1" x14ac:dyDescent="0.35">
      <c r="A891" s="223"/>
      <c r="B891" s="224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222"/>
      <c r="AJ891" s="222"/>
      <c r="AK891" s="222"/>
      <c r="AL891" s="222"/>
      <c r="AM891" s="222"/>
      <c r="AN891" s="222"/>
      <c r="AO891" s="222"/>
      <c r="AP891" s="222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</row>
    <row r="892" spans="1:52" ht="13.5" customHeight="1" x14ac:dyDescent="0.35">
      <c r="A892" s="223"/>
      <c r="B892" s="224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222"/>
      <c r="AJ892" s="222"/>
      <c r="AK892" s="222"/>
      <c r="AL892" s="222"/>
      <c r="AM892" s="222"/>
      <c r="AN892" s="222"/>
      <c r="AO892" s="222"/>
      <c r="AP892" s="222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</row>
    <row r="893" spans="1:52" ht="13.5" customHeight="1" x14ac:dyDescent="0.35">
      <c r="A893" s="223"/>
      <c r="B893" s="224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222"/>
      <c r="AJ893" s="222"/>
      <c r="AK893" s="222"/>
      <c r="AL893" s="222"/>
      <c r="AM893" s="222"/>
      <c r="AN893" s="222"/>
      <c r="AO893" s="222"/>
      <c r="AP893" s="222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</row>
    <row r="894" spans="1:52" ht="13.5" customHeight="1" x14ac:dyDescent="0.35">
      <c r="A894" s="223"/>
      <c r="B894" s="224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222"/>
      <c r="AJ894" s="222"/>
      <c r="AK894" s="222"/>
      <c r="AL894" s="222"/>
      <c r="AM894" s="222"/>
      <c r="AN894" s="222"/>
      <c r="AO894" s="222"/>
      <c r="AP894" s="222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</row>
    <row r="895" spans="1:52" ht="13.5" customHeight="1" x14ac:dyDescent="0.35">
      <c r="A895" s="223"/>
      <c r="B895" s="224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222"/>
      <c r="AJ895" s="222"/>
      <c r="AK895" s="222"/>
      <c r="AL895" s="222"/>
      <c r="AM895" s="222"/>
      <c r="AN895" s="222"/>
      <c r="AO895" s="222"/>
      <c r="AP895" s="222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</row>
    <row r="896" spans="1:52" ht="13.5" customHeight="1" x14ac:dyDescent="0.35">
      <c r="A896" s="223"/>
      <c r="B896" s="224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222"/>
      <c r="AJ896" s="222"/>
      <c r="AK896" s="222"/>
      <c r="AL896" s="222"/>
      <c r="AM896" s="222"/>
      <c r="AN896" s="222"/>
      <c r="AO896" s="222"/>
      <c r="AP896" s="222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</row>
    <row r="897" spans="1:52" ht="13.5" customHeight="1" x14ac:dyDescent="0.35">
      <c r="A897" s="223"/>
      <c r="B897" s="224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222"/>
      <c r="AJ897" s="222"/>
      <c r="AK897" s="222"/>
      <c r="AL897" s="222"/>
      <c r="AM897" s="222"/>
      <c r="AN897" s="222"/>
      <c r="AO897" s="222"/>
      <c r="AP897" s="222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</row>
    <row r="898" spans="1:52" ht="13.5" customHeight="1" x14ac:dyDescent="0.35">
      <c r="A898" s="223"/>
      <c r="B898" s="224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222"/>
      <c r="AJ898" s="222"/>
      <c r="AK898" s="222"/>
      <c r="AL898" s="222"/>
      <c r="AM898" s="222"/>
      <c r="AN898" s="222"/>
      <c r="AO898" s="222"/>
      <c r="AP898" s="222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</row>
    <row r="899" spans="1:52" ht="13.5" customHeight="1" x14ac:dyDescent="0.35">
      <c r="A899" s="223"/>
      <c r="B899" s="224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222"/>
      <c r="AJ899" s="222"/>
      <c r="AK899" s="222"/>
      <c r="AL899" s="222"/>
      <c r="AM899" s="222"/>
      <c r="AN899" s="222"/>
      <c r="AO899" s="222"/>
      <c r="AP899" s="222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</row>
    <row r="900" spans="1:52" ht="13.5" customHeight="1" x14ac:dyDescent="0.35">
      <c r="A900" s="223"/>
      <c r="B900" s="224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222"/>
      <c r="AJ900" s="222"/>
      <c r="AK900" s="222"/>
      <c r="AL900" s="222"/>
      <c r="AM900" s="222"/>
      <c r="AN900" s="222"/>
      <c r="AO900" s="222"/>
      <c r="AP900" s="222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</row>
    <row r="901" spans="1:52" ht="13.5" customHeight="1" x14ac:dyDescent="0.35">
      <c r="A901" s="223"/>
      <c r="B901" s="224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222"/>
      <c r="AJ901" s="222"/>
      <c r="AK901" s="222"/>
      <c r="AL901" s="222"/>
      <c r="AM901" s="222"/>
      <c r="AN901" s="222"/>
      <c r="AO901" s="222"/>
      <c r="AP901" s="222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</row>
    <row r="902" spans="1:52" ht="13.5" customHeight="1" x14ac:dyDescent="0.35">
      <c r="A902" s="223"/>
      <c r="B902" s="224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222"/>
      <c r="AJ902" s="222"/>
      <c r="AK902" s="222"/>
      <c r="AL902" s="222"/>
      <c r="AM902" s="222"/>
      <c r="AN902" s="222"/>
      <c r="AO902" s="222"/>
      <c r="AP902" s="222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</row>
    <row r="903" spans="1:52" ht="13.5" customHeight="1" x14ac:dyDescent="0.35">
      <c r="A903" s="223"/>
      <c r="B903" s="224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222"/>
      <c r="AJ903" s="222"/>
      <c r="AK903" s="222"/>
      <c r="AL903" s="222"/>
      <c r="AM903" s="222"/>
      <c r="AN903" s="222"/>
      <c r="AO903" s="222"/>
      <c r="AP903" s="222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</row>
    <row r="904" spans="1:52" ht="13.5" customHeight="1" x14ac:dyDescent="0.35">
      <c r="A904" s="223"/>
      <c r="B904" s="224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222"/>
      <c r="AJ904" s="222"/>
      <c r="AK904" s="222"/>
      <c r="AL904" s="222"/>
      <c r="AM904" s="222"/>
      <c r="AN904" s="222"/>
      <c r="AO904" s="222"/>
      <c r="AP904" s="222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</row>
    <row r="905" spans="1:52" ht="13.5" customHeight="1" x14ac:dyDescent="0.35">
      <c r="A905" s="223"/>
      <c r="B905" s="224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222"/>
      <c r="AJ905" s="222"/>
      <c r="AK905" s="222"/>
      <c r="AL905" s="222"/>
      <c r="AM905" s="222"/>
      <c r="AN905" s="222"/>
      <c r="AO905" s="222"/>
      <c r="AP905" s="222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</row>
    <row r="906" spans="1:52" ht="13.5" customHeight="1" x14ac:dyDescent="0.35">
      <c r="A906" s="223"/>
      <c r="B906" s="224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222"/>
      <c r="AJ906" s="222"/>
      <c r="AK906" s="222"/>
      <c r="AL906" s="222"/>
      <c r="AM906" s="222"/>
      <c r="AN906" s="222"/>
      <c r="AO906" s="222"/>
      <c r="AP906" s="222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</row>
    <row r="907" spans="1:52" ht="13.5" customHeight="1" x14ac:dyDescent="0.35">
      <c r="A907" s="223"/>
      <c r="B907" s="224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222"/>
      <c r="AJ907" s="222"/>
      <c r="AK907" s="222"/>
      <c r="AL907" s="222"/>
      <c r="AM907" s="222"/>
      <c r="AN907" s="222"/>
      <c r="AO907" s="222"/>
      <c r="AP907" s="222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</row>
    <row r="908" spans="1:52" ht="13.5" customHeight="1" x14ac:dyDescent="0.35">
      <c r="A908" s="223"/>
      <c r="B908" s="224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222"/>
      <c r="AJ908" s="222"/>
      <c r="AK908" s="222"/>
      <c r="AL908" s="222"/>
      <c r="AM908" s="222"/>
      <c r="AN908" s="222"/>
      <c r="AO908" s="222"/>
      <c r="AP908" s="222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</row>
    <row r="909" spans="1:52" ht="13.5" customHeight="1" x14ac:dyDescent="0.35">
      <c r="A909" s="223"/>
      <c r="B909" s="224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222"/>
      <c r="AJ909" s="222"/>
      <c r="AK909" s="222"/>
      <c r="AL909" s="222"/>
      <c r="AM909" s="222"/>
      <c r="AN909" s="222"/>
      <c r="AO909" s="222"/>
      <c r="AP909" s="222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</row>
    <row r="910" spans="1:52" ht="13.5" customHeight="1" x14ac:dyDescent="0.35">
      <c r="A910" s="223"/>
      <c r="B910" s="224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222"/>
      <c r="AJ910" s="222"/>
      <c r="AK910" s="222"/>
      <c r="AL910" s="222"/>
      <c r="AM910" s="222"/>
      <c r="AN910" s="222"/>
      <c r="AO910" s="222"/>
      <c r="AP910" s="222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</row>
    <row r="911" spans="1:52" ht="13.5" customHeight="1" x14ac:dyDescent="0.35">
      <c r="A911" s="223"/>
      <c r="B911" s="224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222"/>
      <c r="AJ911" s="222"/>
      <c r="AK911" s="222"/>
      <c r="AL911" s="222"/>
      <c r="AM911" s="222"/>
      <c r="AN911" s="222"/>
      <c r="AO911" s="222"/>
      <c r="AP911" s="222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</row>
    <row r="912" spans="1:52" ht="13.5" customHeight="1" x14ac:dyDescent="0.35">
      <c r="A912" s="223"/>
      <c r="B912" s="224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222"/>
      <c r="AJ912" s="222"/>
      <c r="AK912" s="222"/>
      <c r="AL912" s="222"/>
      <c r="AM912" s="222"/>
      <c r="AN912" s="222"/>
      <c r="AO912" s="222"/>
      <c r="AP912" s="222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</row>
    <row r="913" spans="1:52" ht="13.5" customHeight="1" x14ac:dyDescent="0.35">
      <c r="A913" s="223"/>
      <c r="B913" s="224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222"/>
      <c r="AJ913" s="222"/>
      <c r="AK913" s="222"/>
      <c r="AL913" s="222"/>
      <c r="AM913" s="222"/>
      <c r="AN913" s="222"/>
      <c r="AO913" s="222"/>
      <c r="AP913" s="222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</row>
    <row r="914" spans="1:52" ht="13.5" customHeight="1" x14ac:dyDescent="0.35">
      <c r="A914" s="223"/>
      <c r="B914" s="224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222"/>
      <c r="AJ914" s="222"/>
      <c r="AK914" s="222"/>
      <c r="AL914" s="222"/>
      <c r="AM914" s="222"/>
      <c r="AN914" s="222"/>
      <c r="AO914" s="222"/>
      <c r="AP914" s="222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</row>
    <row r="915" spans="1:52" ht="13.5" customHeight="1" x14ac:dyDescent="0.35">
      <c r="A915" s="223"/>
      <c r="B915" s="224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222"/>
      <c r="AJ915" s="222"/>
      <c r="AK915" s="222"/>
      <c r="AL915" s="222"/>
      <c r="AM915" s="222"/>
      <c r="AN915" s="222"/>
      <c r="AO915" s="222"/>
      <c r="AP915" s="222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</row>
    <row r="916" spans="1:52" ht="13.5" customHeight="1" x14ac:dyDescent="0.35">
      <c r="A916" s="223"/>
      <c r="B916" s="224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222"/>
      <c r="AJ916" s="222"/>
      <c r="AK916" s="222"/>
      <c r="AL916" s="222"/>
      <c r="AM916" s="222"/>
      <c r="AN916" s="222"/>
      <c r="AO916" s="222"/>
      <c r="AP916" s="222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</row>
    <row r="917" spans="1:52" ht="13.5" customHeight="1" x14ac:dyDescent="0.35">
      <c r="A917" s="223"/>
      <c r="B917" s="224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222"/>
      <c r="AJ917" s="222"/>
      <c r="AK917" s="222"/>
      <c r="AL917" s="222"/>
      <c r="AM917" s="222"/>
      <c r="AN917" s="222"/>
      <c r="AO917" s="222"/>
      <c r="AP917" s="222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</row>
    <row r="918" spans="1:52" ht="13.5" customHeight="1" x14ac:dyDescent="0.35">
      <c r="A918" s="223"/>
      <c r="B918" s="224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222"/>
      <c r="AJ918" s="222"/>
      <c r="AK918" s="222"/>
      <c r="AL918" s="222"/>
      <c r="AM918" s="222"/>
      <c r="AN918" s="222"/>
      <c r="AO918" s="222"/>
      <c r="AP918" s="222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</row>
    <row r="919" spans="1:52" ht="13.5" customHeight="1" x14ac:dyDescent="0.35">
      <c r="A919" s="223"/>
      <c r="B919" s="224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222"/>
      <c r="AJ919" s="222"/>
      <c r="AK919" s="222"/>
      <c r="AL919" s="222"/>
      <c r="AM919" s="222"/>
      <c r="AN919" s="222"/>
      <c r="AO919" s="222"/>
      <c r="AP919" s="222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</row>
    <row r="920" spans="1:52" ht="13.5" customHeight="1" x14ac:dyDescent="0.35">
      <c r="A920" s="223"/>
      <c r="B920" s="224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222"/>
      <c r="AJ920" s="222"/>
      <c r="AK920" s="222"/>
      <c r="AL920" s="222"/>
      <c r="AM920" s="222"/>
      <c r="AN920" s="222"/>
      <c r="AO920" s="222"/>
      <c r="AP920" s="222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</row>
    <row r="921" spans="1:52" ht="13.5" customHeight="1" x14ac:dyDescent="0.35">
      <c r="A921" s="223"/>
      <c r="B921" s="224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222"/>
      <c r="AJ921" s="222"/>
      <c r="AK921" s="222"/>
      <c r="AL921" s="222"/>
      <c r="AM921" s="222"/>
      <c r="AN921" s="222"/>
      <c r="AO921" s="222"/>
      <c r="AP921" s="222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</row>
    <row r="922" spans="1:52" ht="13.5" customHeight="1" x14ac:dyDescent="0.35">
      <c r="A922" s="223"/>
      <c r="B922" s="224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222"/>
      <c r="AJ922" s="222"/>
      <c r="AK922" s="222"/>
      <c r="AL922" s="222"/>
      <c r="AM922" s="222"/>
      <c r="AN922" s="222"/>
      <c r="AO922" s="222"/>
      <c r="AP922" s="222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</row>
    <row r="923" spans="1:52" ht="13.5" customHeight="1" x14ac:dyDescent="0.35">
      <c r="A923" s="223"/>
      <c r="B923" s="224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222"/>
      <c r="AJ923" s="222"/>
      <c r="AK923" s="222"/>
      <c r="AL923" s="222"/>
      <c r="AM923" s="222"/>
      <c r="AN923" s="222"/>
      <c r="AO923" s="222"/>
      <c r="AP923" s="222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</row>
    <row r="924" spans="1:52" ht="13.5" customHeight="1" x14ac:dyDescent="0.35">
      <c r="A924" s="223"/>
      <c r="B924" s="224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222"/>
      <c r="AJ924" s="222"/>
      <c r="AK924" s="222"/>
      <c r="AL924" s="222"/>
      <c r="AM924" s="222"/>
      <c r="AN924" s="222"/>
      <c r="AO924" s="222"/>
      <c r="AP924" s="222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</row>
    <row r="925" spans="1:52" ht="13.5" customHeight="1" x14ac:dyDescent="0.35">
      <c r="A925" s="223"/>
      <c r="B925" s="224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222"/>
      <c r="AJ925" s="222"/>
      <c r="AK925" s="222"/>
      <c r="AL925" s="222"/>
      <c r="AM925" s="222"/>
      <c r="AN925" s="222"/>
      <c r="AO925" s="222"/>
      <c r="AP925" s="222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</row>
    <row r="926" spans="1:52" ht="13.5" customHeight="1" x14ac:dyDescent="0.35">
      <c r="A926" s="223"/>
      <c r="B926" s="224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222"/>
      <c r="AJ926" s="222"/>
      <c r="AK926" s="222"/>
      <c r="AL926" s="222"/>
      <c r="AM926" s="222"/>
      <c r="AN926" s="222"/>
      <c r="AO926" s="222"/>
      <c r="AP926" s="222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</row>
    <row r="927" spans="1:52" ht="13.5" customHeight="1" x14ac:dyDescent="0.35">
      <c r="A927" s="223"/>
      <c r="B927" s="224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222"/>
      <c r="AJ927" s="222"/>
      <c r="AK927" s="222"/>
      <c r="AL927" s="222"/>
      <c r="AM927" s="222"/>
      <c r="AN927" s="222"/>
      <c r="AO927" s="222"/>
      <c r="AP927" s="222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</row>
    <row r="928" spans="1:52" ht="13.5" customHeight="1" x14ac:dyDescent="0.35">
      <c r="A928" s="223"/>
      <c r="B928" s="224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222"/>
      <c r="AJ928" s="222"/>
      <c r="AK928" s="222"/>
      <c r="AL928" s="222"/>
      <c r="AM928" s="222"/>
      <c r="AN928" s="222"/>
      <c r="AO928" s="222"/>
      <c r="AP928" s="222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</row>
    <row r="929" spans="1:52" ht="13.5" customHeight="1" x14ac:dyDescent="0.35">
      <c r="A929" s="223"/>
      <c r="B929" s="224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222"/>
      <c r="AJ929" s="222"/>
      <c r="AK929" s="222"/>
      <c r="AL929" s="222"/>
      <c r="AM929" s="222"/>
      <c r="AN929" s="222"/>
      <c r="AO929" s="222"/>
      <c r="AP929" s="222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</row>
    <row r="930" spans="1:52" ht="13.5" customHeight="1" x14ac:dyDescent="0.35">
      <c r="A930" s="223"/>
      <c r="B930" s="224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222"/>
      <c r="AJ930" s="222"/>
      <c r="AK930" s="222"/>
      <c r="AL930" s="222"/>
      <c r="AM930" s="222"/>
      <c r="AN930" s="222"/>
      <c r="AO930" s="222"/>
      <c r="AP930" s="222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</row>
    <row r="931" spans="1:52" ht="13.5" customHeight="1" x14ac:dyDescent="0.35">
      <c r="A931" s="223"/>
      <c r="B931" s="224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222"/>
      <c r="AJ931" s="222"/>
      <c r="AK931" s="222"/>
      <c r="AL931" s="222"/>
      <c r="AM931" s="222"/>
      <c r="AN931" s="222"/>
      <c r="AO931" s="222"/>
      <c r="AP931" s="222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</row>
    <row r="932" spans="1:52" ht="13.5" customHeight="1" x14ac:dyDescent="0.35">
      <c r="A932" s="223"/>
      <c r="B932" s="224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222"/>
      <c r="AJ932" s="222"/>
      <c r="AK932" s="222"/>
      <c r="AL932" s="222"/>
      <c r="AM932" s="222"/>
      <c r="AN932" s="222"/>
      <c r="AO932" s="222"/>
      <c r="AP932" s="222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</row>
    <row r="933" spans="1:52" ht="13.5" customHeight="1" x14ac:dyDescent="0.35">
      <c r="A933" s="223"/>
      <c r="B933" s="224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222"/>
      <c r="AJ933" s="222"/>
      <c r="AK933" s="222"/>
      <c r="AL933" s="222"/>
      <c r="AM933" s="222"/>
      <c r="AN933" s="222"/>
      <c r="AO933" s="222"/>
      <c r="AP933" s="222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</row>
    <row r="934" spans="1:52" ht="13.5" customHeight="1" x14ac:dyDescent="0.35">
      <c r="A934" s="223"/>
      <c r="B934" s="224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222"/>
      <c r="AJ934" s="222"/>
      <c r="AK934" s="222"/>
      <c r="AL934" s="222"/>
      <c r="AM934" s="222"/>
      <c r="AN934" s="222"/>
      <c r="AO934" s="222"/>
      <c r="AP934" s="222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</row>
    <row r="935" spans="1:52" ht="13.5" customHeight="1" x14ac:dyDescent="0.35">
      <c r="A935" s="223"/>
      <c r="B935" s="224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222"/>
      <c r="AJ935" s="222"/>
      <c r="AK935" s="222"/>
      <c r="AL935" s="222"/>
      <c r="AM935" s="222"/>
      <c r="AN935" s="222"/>
      <c r="AO935" s="222"/>
      <c r="AP935" s="222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</row>
    <row r="936" spans="1:52" ht="13.5" customHeight="1" x14ac:dyDescent="0.35">
      <c r="A936" s="223"/>
      <c r="B936" s="224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222"/>
      <c r="AJ936" s="222"/>
      <c r="AK936" s="222"/>
      <c r="AL936" s="222"/>
      <c r="AM936" s="222"/>
      <c r="AN936" s="222"/>
      <c r="AO936" s="222"/>
      <c r="AP936" s="222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</row>
    <row r="937" spans="1:52" ht="13.5" customHeight="1" x14ac:dyDescent="0.35">
      <c r="A937" s="223"/>
      <c r="B937" s="224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222"/>
      <c r="AJ937" s="222"/>
      <c r="AK937" s="222"/>
      <c r="AL937" s="222"/>
      <c r="AM937" s="222"/>
      <c r="AN937" s="222"/>
      <c r="AO937" s="222"/>
      <c r="AP937" s="222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</row>
    <row r="938" spans="1:52" ht="13.5" customHeight="1" x14ac:dyDescent="0.35">
      <c r="A938" s="223"/>
      <c r="B938" s="224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222"/>
      <c r="AJ938" s="222"/>
      <c r="AK938" s="222"/>
      <c r="AL938" s="222"/>
      <c r="AM938" s="222"/>
      <c r="AN938" s="222"/>
      <c r="AO938" s="222"/>
      <c r="AP938" s="222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</row>
    <row r="939" spans="1:52" ht="13.5" customHeight="1" x14ac:dyDescent="0.35">
      <c r="A939" s="223"/>
      <c r="B939" s="224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222"/>
      <c r="AJ939" s="222"/>
      <c r="AK939" s="222"/>
      <c r="AL939" s="222"/>
      <c r="AM939" s="222"/>
      <c r="AN939" s="222"/>
      <c r="AO939" s="222"/>
      <c r="AP939" s="222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</row>
    <row r="940" spans="1:52" ht="13.5" customHeight="1" x14ac:dyDescent="0.35">
      <c r="A940" s="223"/>
      <c r="B940" s="224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222"/>
      <c r="AJ940" s="222"/>
      <c r="AK940" s="222"/>
      <c r="AL940" s="222"/>
      <c r="AM940" s="222"/>
      <c r="AN940" s="222"/>
      <c r="AO940" s="222"/>
      <c r="AP940" s="222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</row>
    <row r="941" spans="1:52" ht="13.5" customHeight="1" x14ac:dyDescent="0.35">
      <c r="A941" s="223"/>
      <c r="B941" s="224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222"/>
      <c r="AJ941" s="222"/>
      <c r="AK941" s="222"/>
      <c r="AL941" s="222"/>
      <c r="AM941" s="222"/>
      <c r="AN941" s="222"/>
      <c r="AO941" s="222"/>
      <c r="AP941" s="222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</row>
    <row r="942" spans="1:52" ht="13.5" customHeight="1" x14ac:dyDescent="0.35">
      <c r="A942" s="223"/>
      <c r="B942" s="224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222"/>
      <c r="AJ942" s="222"/>
      <c r="AK942" s="222"/>
      <c r="AL942" s="222"/>
      <c r="AM942" s="222"/>
      <c r="AN942" s="222"/>
      <c r="AO942" s="222"/>
      <c r="AP942" s="222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</row>
    <row r="943" spans="1:52" ht="13.5" customHeight="1" x14ac:dyDescent="0.35">
      <c r="A943" s="223"/>
      <c r="B943" s="224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222"/>
      <c r="AJ943" s="222"/>
      <c r="AK943" s="222"/>
      <c r="AL943" s="222"/>
      <c r="AM943" s="222"/>
      <c r="AN943" s="222"/>
      <c r="AO943" s="222"/>
      <c r="AP943" s="222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</row>
    <row r="944" spans="1:52" ht="13.5" customHeight="1" x14ac:dyDescent="0.35">
      <c r="A944" s="223"/>
      <c r="B944" s="224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222"/>
      <c r="AJ944" s="222"/>
      <c r="AK944" s="222"/>
      <c r="AL944" s="222"/>
      <c r="AM944" s="222"/>
      <c r="AN944" s="222"/>
      <c r="AO944" s="222"/>
      <c r="AP944" s="222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</row>
    <row r="945" spans="1:52" ht="13.5" customHeight="1" x14ac:dyDescent="0.35">
      <c r="A945" s="223"/>
      <c r="B945" s="224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222"/>
      <c r="AJ945" s="222"/>
      <c r="AK945" s="222"/>
      <c r="AL945" s="222"/>
      <c r="AM945" s="222"/>
      <c r="AN945" s="222"/>
      <c r="AO945" s="222"/>
      <c r="AP945" s="222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</row>
    <row r="946" spans="1:52" ht="13.5" customHeight="1" x14ac:dyDescent="0.35">
      <c r="A946" s="223"/>
      <c r="B946" s="224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222"/>
      <c r="AJ946" s="222"/>
      <c r="AK946" s="222"/>
      <c r="AL946" s="222"/>
      <c r="AM946" s="222"/>
      <c r="AN946" s="222"/>
      <c r="AO946" s="222"/>
      <c r="AP946" s="222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</row>
    <row r="947" spans="1:52" ht="13.5" customHeight="1" x14ac:dyDescent="0.35">
      <c r="A947" s="223"/>
      <c r="B947" s="224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222"/>
      <c r="AJ947" s="222"/>
      <c r="AK947" s="222"/>
      <c r="AL947" s="222"/>
      <c r="AM947" s="222"/>
      <c r="AN947" s="222"/>
      <c r="AO947" s="222"/>
      <c r="AP947" s="222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</row>
    <row r="948" spans="1:52" ht="13.5" customHeight="1" x14ac:dyDescent="0.35">
      <c r="A948" s="223"/>
      <c r="B948" s="224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222"/>
      <c r="AJ948" s="222"/>
      <c r="AK948" s="222"/>
      <c r="AL948" s="222"/>
      <c r="AM948" s="222"/>
      <c r="AN948" s="222"/>
      <c r="AO948" s="222"/>
      <c r="AP948" s="222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</row>
    <row r="949" spans="1:52" ht="13.5" customHeight="1" x14ac:dyDescent="0.35">
      <c r="A949" s="223"/>
      <c r="B949" s="224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222"/>
      <c r="AJ949" s="222"/>
      <c r="AK949" s="222"/>
      <c r="AL949" s="222"/>
      <c r="AM949" s="222"/>
      <c r="AN949" s="222"/>
      <c r="AO949" s="222"/>
      <c r="AP949" s="222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</row>
    <row r="950" spans="1:52" ht="13.5" customHeight="1" x14ac:dyDescent="0.35">
      <c r="A950" s="223"/>
      <c r="B950" s="224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222"/>
      <c r="AJ950" s="222"/>
      <c r="AK950" s="222"/>
      <c r="AL950" s="222"/>
      <c r="AM950" s="222"/>
      <c r="AN950" s="222"/>
      <c r="AO950" s="222"/>
      <c r="AP950" s="222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</row>
    <row r="951" spans="1:52" ht="13.5" customHeight="1" x14ac:dyDescent="0.35">
      <c r="A951" s="223"/>
      <c r="B951" s="224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222"/>
      <c r="AJ951" s="222"/>
      <c r="AK951" s="222"/>
      <c r="AL951" s="222"/>
      <c r="AM951" s="222"/>
      <c r="AN951" s="222"/>
      <c r="AO951" s="222"/>
      <c r="AP951" s="222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</row>
    <row r="952" spans="1:52" ht="13.5" customHeight="1" x14ac:dyDescent="0.35">
      <c r="A952" s="223"/>
      <c r="B952" s="224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222"/>
      <c r="AJ952" s="222"/>
      <c r="AK952" s="222"/>
      <c r="AL952" s="222"/>
      <c r="AM952" s="222"/>
      <c r="AN952" s="222"/>
      <c r="AO952" s="222"/>
      <c r="AP952" s="222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</row>
    <row r="953" spans="1:52" ht="13.5" customHeight="1" x14ac:dyDescent="0.35">
      <c r="A953" s="223"/>
      <c r="B953" s="224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222"/>
      <c r="AJ953" s="222"/>
      <c r="AK953" s="222"/>
      <c r="AL953" s="222"/>
      <c r="AM953" s="222"/>
      <c r="AN953" s="222"/>
      <c r="AO953" s="222"/>
      <c r="AP953" s="222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</row>
    <row r="954" spans="1:52" ht="13.5" customHeight="1" x14ac:dyDescent="0.35">
      <c r="A954" s="223"/>
      <c r="B954" s="224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222"/>
      <c r="AJ954" s="222"/>
      <c r="AK954" s="222"/>
      <c r="AL954" s="222"/>
      <c r="AM954" s="222"/>
      <c r="AN954" s="222"/>
      <c r="AO954" s="222"/>
      <c r="AP954" s="222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</row>
    <row r="955" spans="1:52" ht="13.5" customHeight="1" x14ac:dyDescent="0.35">
      <c r="A955" s="223"/>
      <c r="B955" s="224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222"/>
      <c r="AJ955" s="222"/>
      <c r="AK955" s="222"/>
      <c r="AL955" s="222"/>
      <c r="AM955" s="222"/>
      <c r="AN955" s="222"/>
      <c r="AO955" s="222"/>
      <c r="AP955" s="222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</row>
    <row r="956" spans="1:52" ht="13.5" customHeight="1" x14ac:dyDescent="0.35">
      <c r="A956" s="223"/>
      <c r="B956" s="224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222"/>
      <c r="AJ956" s="222"/>
      <c r="AK956" s="222"/>
      <c r="AL956" s="222"/>
      <c r="AM956" s="222"/>
      <c r="AN956" s="222"/>
      <c r="AO956" s="222"/>
      <c r="AP956" s="222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</row>
    <row r="957" spans="1:52" ht="13.5" customHeight="1" x14ac:dyDescent="0.35">
      <c r="A957" s="223"/>
      <c r="B957" s="224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222"/>
      <c r="AJ957" s="222"/>
      <c r="AK957" s="222"/>
      <c r="AL957" s="222"/>
      <c r="AM957" s="222"/>
      <c r="AN957" s="222"/>
      <c r="AO957" s="222"/>
      <c r="AP957" s="222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</row>
    <row r="958" spans="1:52" ht="13.5" customHeight="1" x14ac:dyDescent="0.35">
      <c r="A958" s="223"/>
      <c r="B958" s="224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222"/>
      <c r="AJ958" s="222"/>
      <c r="AK958" s="222"/>
      <c r="AL958" s="222"/>
      <c r="AM958" s="222"/>
      <c r="AN958" s="222"/>
      <c r="AO958" s="222"/>
      <c r="AP958" s="222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</row>
    <row r="959" spans="1:52" ht="13.5" customHeight="1" x14ac:dyDescent="0.35">
      <c r="A959" s="223"/>
      <c r="B959" s="224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222"/>
      <c r="AJ959" s="222"/>
      <c r="AK959" s="222"/>
      <c r="AL959" s="222"/>
      <c r="AM959" s="222"/>
      <c r="AN959" s="222"/>
      <c r="AO959" s="222"/>
      <c r="AP959" s="222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</row>
    <row r="960" spans="1:52" ht="13.5" customHeight="1" x14ac:dyDescent="0.35">
      <c r="A960" s="223"/>
      <c r="B960" s="224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222"/>
      <c r="AJ960" s="222"/>
      <c r="AK960" s="222"/>
      <c r="AL960" s="222"/>
      <c r="AM960" s="222"/>
      <c r="AN960" s="222"/>
      <c r="AO960" s="222"/>
      <c r="AP960" s="222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</row>
    <row r="961" spans="1:52" ht="13.5" customHeight="1" x14ac:dyDescent="0.35">
      <c r="A961" s="223"/>
      <c r="B961" s="224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222"/>
      <c r="AJ961" s="222"/>
      <c r="AK961" s="222"/>
      <c r="AL961" s="222"/>
      <c r="AM961" s="222"/>
      <c r="AN961" s="222"/>
      <c r="AO961" s="222"/>
      <c r="AP961" s="222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</row>
    <row r="962" spans="1:52" ht="13.5" customHeight="1" x14ac:dyDescent="0.35">
      <c r="A962" s="223"/>
      <c r="B962" s="224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222"/>
      <c r="AJ962" s="222"/>
      <c r="AK962" s="222"/>
      <c r="AL962" s="222"/>
      <c r="AM962" s="222"/>
      <c r="AN962" s="222"/>
      <c r="AO962" s="222"/>
      <c r="AP962" s="222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</row>
    <row r="963" spans="1:52" ht="13.5" customHeight="1" x14ac:dyDescent="0.35">
      <c r="A963" s="223"/>
      <c r="B963" s="224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222"/>
      <c r="AJ963" s="222"/>
      <c r="AK963" s="222"/>
      <c r="AL963" s="222"/>
      <c r="AM963" s="222"/>
      <c r="AN963" s="222"/>
      <c r="AO963" s="222"/>
      <c r="AP963" s="222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</row>
    <row r="964" spans="1:52" ht="13.5" customHeight="1" x14ac:dyDescent="0.35">
      <c r="A964" s="223"/>
      <c r="B964" s="224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222"/>
      <c r="AJ964" s="222"/>
      <c r="AK964" s="222"/>
      <c r="AL964" s="222"/>
      <c r="AM964" s="222"/>
      <c r="AN964" s="222"/>
      <c r="AO964" s="222"/>
      <c r="AP964" s="222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</row>
    <row r="965" spans="1:52" ht="13.5" customHeight="1" x14ac:dyDescent="0.35">
      <c r="A965" s="223"/>
      <c r="B965" s="224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222"/>
      <c r="AJ965" s="222"/>
      <c r="AK965" s="222"/>
      <c r="AL965" s="222"/>
      <c r="AM965" s="222"/>
      <c r="AN965" s="222"/>
      <c r="AO965" s="222"/>
      <c r="AP965" s="222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</row>
    <row r="966" spans="1:52" ht="13.5" customHeight="1" x14ac:dyDescent="0.35">
      <c r="A966" s="223"/>
      <c r="B966" s="224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222"/>
      <c r="AJ966" s="222"/>
      <c r="AK966" s="222"/>
      <c r="AL966" s="222"/>
      <c r="AM966" s="222"/>
      <c r="AN966" s="222"/>
      <c r="AO966" s="222"/>
      <c r="AP966" s="222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</row>
    <row r="967" spans="1:52" ht="13.5" customHeight="1" x14ac:dyDescent="0.35">
      <c r="A967" s="223"/>
      <c r="B967" s="224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222"/>
      <c r="AJ967" s="222"/>
      <c r="AK967" s="222"/>
      <c r="AL967" s="222"/>
      <c r="AM967" s="222"/>
      <c r="AN967" s="222"/>
      <c r="AO967" s="222"/>
      <c r="AP967" s="222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</row>
    <row r="968" spans="1:52" ht="13.5" customHeight="1" x14ac:dyDescent="0.35">
      <c r="A968" s="223"/>
      <c r="B968" s="224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222"/>
      <c r="AJ968" s="222"/>
      <c r="AK968" s="222"/>
      <c r="AL968" s="222"/>
      <c r="AM968" s="222"/>
      <c r="AN968" s="222"/>
      <c r="AO968" s="222"/>
      <c r="AP968" s="222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</row>
    <row r="969" spans="1:52" ht="13.5" customHeight="1" x14ac:dyDescent="0.35">
      <c r="A969" s="223"/>
      <c r="B969" s="224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222"/>
      <c r="AJ969" s="222"/>
      <c r="AK969" s="222"/>
      <c r="AL969" s="222"/>
      <c r="AM969" s="222"/>
      <c r="AN969" s="222"/>
      <c r="AO969" s="222"/>
      <c r="AP969" s="222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</row>
    <row r="970" spans="1:52" ht="13.5" customHeight="1" x14ac:dyDescent="0.35">
      <c r="A970" s="223"/>
      <c r="B970" s="224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222"/>
      <c r="AJ970" s="222"/>
      <c r="AK970" s="222"/>
      <c r="AL970" s="222"/>
      <c r="AM970" s="222"/>
      <c r="AN970" s="222"/>
      <c r="AO970" s="222"/>
      <c r="AP970" s="222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</row>
    <row r="971" spans="1:52" ht="13.5" customHeight="1" x14ac:dyDescent="0.35">
      <c r="A971" s="223"/>
      <c r="B971" s="224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222"/>
      <c r="AJ971" s="222"/>
      <c r="AK971" s="222"/>
      <c r="AL971" s="222"/>
      <c r="AM971" s="222"/>
      <c r="AN971" s="222"/>
      <c r="AO971" s="222"/>
      <c r="AP971" s="222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</row>
    <row r="972" spans="1:52" ht="13.5" customHeight="1" x14ac:dyDescent="0.35">
      <c r="A972" s="223"/>
      <c r="B972" s="224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222"/>
      <c r="AJ972" s="222"/>
      <c r="AK972" s="222"/>
      <c r="AL972" s="222"/>
      <c r="AM972" s="222"/>
      <c r="AN972" s="222"/>
      <c r="AO972" s="222"/>
      <c r="AP972" s="222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</row>
    <row r="973" spans="1:52" ht="13.5" customHeight="1" x14ac:dyDescent="0.35">
      <c r="A973" s="223"/>
      <c r="B973" s="224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222"/>
      <c r="AJ973" s="222"/>
      <c r="AK973" s="222"/>
      <c r="AL973" s="222"/>
      <c r="AM973" s="222"/>
      <c r="AN973" s="222"/>
      <c r="AO973" s="222"/>
      <c r="AP973" s="222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</row>
    <row r="974" spans="1:52" ht="13.5" customHeight="1" x14ac:dyDescent="0.35">
      <c r="A974" s="223"/>
      <c r="B974" s="224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222"/>
      <c r="AJ974" s="222"/>
      <c r="AK974" s="222"/>
      <c r="AL974" s="222"/>
      <c r="AM974" s="222"/>
      <c r="AN974" s="222"/>
      <c r="AO974" s="222"/>
      <c r="AP974" s="222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</row>
    <row r="975" spans="1:52" ht="13.5" customHeight="1" x14ac:dyDescent="0.35">
      <c r="A975" s="223"/>
      <c r="B975" s="224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222"/>
      <c r="AJ975" s="222"/>
      <c r="AK975" s="222"/>
      <c r="AL975" s="222"/>
      <c r="AM975" s="222"/>
      <c r="AN975" s="222"/>
      <c r="AO975" s="222"/>
      <c r="AP975" s="222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</row>
    <row r="976" spans="1:52" ht="13.5" customHeight="1" x14ac:dyDescent="0.35">
      <c r="A976" s="223"/>
      <c r="B976" s="224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222"/>
      <c r="AJ976" s="222"/>
      <c r="AK976" s="222"/>
      <c r="AL976" s="222"/>
      <c r="AM976" s="222"/>
      <c r="AN976" s="222"/>
      <c r="AO976" s="222"/>
      <c r="AP976" s="222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</row>
    <row r="977" spans="1:52" ht="13.5" customHeight="1" x14ac:dyDescent="0.35">
      <c r="A977" s="223"/>
      <c r="B977" s="224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222"/>
      <c r="AJ977" s="222"/>
      <c r="AK977" s="222"/>
      <c r="AL977" s="222"/>
      <c r="AM977" s="222"/>
      <c r="AN977" s="222"/>
      <c r="AO977" s="222"/>
      <c r="AP977" s="222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</row>
    <row r="978" spans="1:52" ht="13.5" customHeight="1" x14ac:dyDescent="0.35">
      <c r="A978" s="223"/>
      <c r="B978" s="224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222"/>
      <c r="AJ978" s="222"/>
      <c r="AK978" s="222"/>
      <c r="AL978" s="222"/>
      <c r="AM978" s="222"/>
      <c r="AN978" s="222"/>
      <c r="AO978" s="222"/>
      <c r="AP978" s="222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</row>
    <row r="979" spans="1:52" ht="13.5" customHeight="1" x14ac:dyDescent="0.35">
      <c r="A979" s="223"/>
      <c r="B979" s="224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222"/>
      <c r="AJ979" s="222"/>
      <c r="AK979" s="222"/>
      <c r="AL979" s="222"/>
      <c r="AM979" s="222"/>
      <c r="AN979" s="222"/>
      <c r="AO979" s="222"/>
      <c r="AP979" s="222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</row>
    <row r="980" spans="1:52" ht="13.5" customHeight="1" x14ac:dyDescent="0.35">
      <c r="A980" s="223"/>
      <c r="B980" s="224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222"/>
      <c r="AJ980" s="222"/>
      <c r="AK980" s="222"/>
      <c r="AL980" s="222"/>
      <c r="AM980" s="222"/>
      <c r="AN980" s="222"/>
      <c r="AO980" s="222"/>
      <c r="AP980" s="222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</row>
    <row r="981" spans="1:52" ht="13.5" customHeight="1" x14ac:dyDescent="0.35">
      <c r="A981" s="223"/>
      <c r="B981" s="224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222"/>
      <c r="AJ981" s="222"/>
      <c r="AK981" s="222"/>
      <c r="AL981" s="222"/>
      <c r="AM981" s="222"/>
      <c r="AN981" s="222"/>
      <c r="AO981" s="222"/>
      <c r="AP981" s="222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</row>
    <row r="982" spans="1:52" ht="13.5" customHeight="1" x14ac:dyDescent="0.35">
      <c r="A982" s="223"/>
      <c r="B982" s="224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222"/>
      <c r="AJ982" s="222"/>
      <c r="AK982" s="222"/>
      <c r="AL982" s="222"/>
      <c r="AM982" s="222"/>
      <c r="AN982" s="222"/>
      <c r="AO982" s="222"/>
      <c r="AP982" s="222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</row>
    <row r="983" spans="1:52" ht="13.5" customHeight="1" x14ac:dyDescent="0.35">
      <c r="A983" s="223"/>
      <c r="B983" s="224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222"/>
      <c r="AJ983" s="222"/>
      <c r="AK983" s="222"/>
      <c r="AL983" s="222"/>
      <c r="AM983" s="222"/>
      <c r="AN983" s="222"/>
      <c r="AO983" s="222"/>
      <c r="AP983" s="222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</row>
    <row r="984" spans="1:52" ht="13.5" customHeight="1" x14ac:dyDescent="0.35">
      <c r="A984" s="223"/>
      <c r="B984" s="224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222"/>
      <c r="AJ984" s="222"/>
      <c r="AK984" s="222"/>
      <c r="AL984" s="222"/>
      <c r="AM984" s="222"/>
      <c r="AN984" s="222"/>
      <c r="AO984" s="222"/>
      <c r="AP984" s="222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</row>
    <row r="985" spans="1:52" ht="13.5" customHeight="1" x14ac:dyDescent="0.35">
      <c r="A985" s="223"/>
      <c r="B985" s="224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222"/>
      <c r="AJ985" s="222"/>
      <c r="AK985" s="222"/>
      <c r="AL985" s="222"/>
      <c r="AM985" s="222"/>
      <c r="AN985" s="222"/>
      <c r="AO985" s="222"/>
      <c r="AP985" s="222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</row>
    <row r="986" spans="1:52" ht="13.5" customHeight="1" x14ac:dyDescent="0.35">
      <c r="A986" s="223"/>
      <c r="B986" s="224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222"/>
      <c r="AJ986" s="222"/>
      <c r="AK986" s="222"/>
      <c r="AL986" s="222"/>
      <c r="AM986" s="222"/>
      <c r="AN986" s="222"/>
      <c r="AO986" s="222"/>
      <c r="AP986" s="222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</row>
    <row r="987" spans="1:52" ht="13.5" customHeight="1" x14ac:dyDescent="0.35">
      <c r="A987" s="223"/>
      <c r="B987" s="224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222"/>
      <c r="AJ987" s="222"/>
      <c r="AK987" s="222"/>
      <c r="AL987" s="222"/>
      <c r="AM987" s="222"/>
      <c r="AN987" s="222"/>
      <c r="AO987" s="222"/>
      <c r="AP987" s="222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</row>
    <row r="988" spans="1:52" ht="13.5" customHeight="1" x14ac:dyDescent="0.35">
      <c r="A988" s="223"/>
      <c r="B988" s="224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222"/>
      <c r="AJ988" s="222"/>
      <c r="AK988" s="222"/>
      <c r="AL988" s="222"/>
      <c r="AM988" s="222"/>
      <c r="AN988" s="222"/>
      <c r="AO988" s="222"/>
      <c r="AP988" s="222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</row>
    <row r="989" spans="1:52" ht="13.5" customHeight="1" x14ac:dyDescent="0.35">
      <c r="A989" s="223"/>
      <c r="B989" s="224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222"/>
      <c r="AJ989" s="222"/>
      <c r="AK989" s="222"/>
      <c r="AL989" s="222"/>
      <c r="AM989" s="222"/>
      <c r="AN989" s="222"/>
      <c r="AO989" s="222"/>
      <c r="AP989" s="222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</row>
    <row r="990" spans="1:52" ht="13.5" customHeight="1" x14ac:dyDescent="0.35">
      <c r="A990" s="223"/>
      <c r="B990" s="224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222"/>
      <c r="AJ990" s="222"/>
      <c r="AK990" s="222"/>
      <c r="AL990" s="222"/>
      <c r="AM990" s="222"/>
      <c r="AN990" s="222"/>
      <c r="AO990" s="222"/>
      <c r="AP990" s="222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</row>
    <row r="991" spans="1:52" ht="13.5" customHeight="1" x14ac:dyDescent="0.35">
      <c r="A991" s="223"/>
      <c r="B991" s="224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222"/>
      <c r="AJ991" s="222"/>
      <c r="AK991" s="222"/>
      <c r="AL991" s="222"/>
      <c r="AM991" s="222"/>
      <c r="AN991" s="222"/>
      <c r="AO991" s="222"/>
      <c r="AP991" s="222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</row>
    <row r="992" spans="1:52" ht="13.5" customHeight="1" x14ac:dyDescent="0.35">
      <c r="A992" s="223"/>
      <c r="B992" s="224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222"/>
      <c r="AJ992" s="222"/>
      <c r="AK992" s="222"/>
      <c r="AL992" s="222"/>
      <c r="AM992" s="222"/>
      <c r="AN992" s="222"/>
      <c r="AO992" s="222"/>
      <c r="AP992" s="222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</row>
    <row r="993" spans="1:52" ht="13.5" customHeight="1" x14ac:dyDescent="0.35">
      <c r="A993" s="223"/>
      <c r="B993" s="224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222"/>
      <c r="AJ993" s="222"/>
      <c r="AK993" s="222"/>
      <c r="AL993" s="222"/>
      <c r="AM993" s="222"/>
      <c r="AN993" s="222"/>
      <c r="AO993" s="222"/>
      <c r="AP993" s="222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</row>
    <row r="994" spans="1:52" ht="13.5" customHeight="1" x14ac:dyDescent="0.35">
      <c r="A994" s="223"/>
      <c r="B994" s="224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222"/>
      <c r="AJ994" s="222"/>
      <c r="AK994" s="222"/>
      <c r="AL994" s="222"/>
      <c r="AM994" s="222"/>
      <c r="AN994" s="222"/>
      <c r="AO994" s="222"/>
      <c r="AP994" s="222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</row>
    <row r="995" spans="1:52" ht="13.5" customHeight="1" x14ac:dyDescent="0.35">
      <c r="A995" s="223"/>
      <c r="B995" s="224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222"/>
      <c r="AJ995" s="222"/>
      <c r="AK995" s="222"/>
      <c r="AL995" s="222"/>
      <c r="AM995" s="222"/>
      <c r="AN995" s="222"/>
      <c r="AO995" s="222"/>
      <c r="AP995" s="222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</row>
    <row r="996" spans="1:52" ht="13.5" customHeight="1" x14ac:dyDescent="0.35">
      <c r="A996" s="223"/>
      <c r="B996" s="224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222"/>
      <c r="AJ996" s="222"/>
      <c r="AK996" s="222"/>
      <c r="AL996" s="222"/>
      <c r="AM996" s="222"/>
      <c r="AN996" s="222"/>
      <c r="AO996" s="222"/>
      <c r="AP996" s="222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</row>
    <row r="997" spans="1:52" ht="13.5" customHeight="1" x14ac:dyDescent="0.35">
      <c r="A997" s="223"/>
      <c r="B997" s="224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222"/>
      <c r="AJ997" s="222"/>
      <c r="AK997" s="222"/>
      <c r="AL997" s="222"/>
      <c r="AM997" s="222"/>
      <c r="AN997" s="222"/>
      <c r="AO997" s="222"/>
      <c r="AP997" s="222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</row>
    <row r="998" spans="1:52" ht="13.5" customHeight="1" x14ac:dyDescent="0.35">
      <c r="A998" s="223"/>
      <c r="B998" s="224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222"/>
      <c r="AJ998" s="222"/>
      <c r="AK998" s="222"/>
      <c r="AL998" s="222"/>
      <c r="AM998" s="222"/>
      <c r="AN998" s="222"/>
      <c r="AO998" s="222"/>
      <c r="AP998" s="222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</row>
    <row r="999" spans="1:52" ht="13.5" customHeight="1" x14ac:dyDescent="0.35">
      <c r="A999" s="223"/>
      <c r="B999" s="224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222"/>
      <c r="AJ999" s="222"/>
      <c r="AK999" s="222"/>
      <c r="AL999" s="222"/>
      <c r="AM999" s="222"/>
      <c r="AN999" s="222"/>
      <c r="AO999" s="222"/>
      <c r="AP999" s="222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</row>
    <row r="1000" spans="1:52" ht="13.5" customHeight="1" x14ac:dyDescent="0.35">
      <c r="A1000" s="223"/>
      <c r="B1000" s="224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  <c r="AI1000" s="222"/>
      <c r="AJ1000" s="222"/>
      <c r="AK1000" s="222"/>
      <c r="AL1000" s="222"/>
      <c r="AM1000" s="222"/>
      <c r="AN1000" s="222"/>
      <c r="AO1000" s="222"/>
      <c r="AP1000" s="222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</row>
    <row r="1001" spans="1:52" ht="13.5" customHeight="1" x14ac:dyDescent="0.35">
      <c r="A1001" s="223"/>
      <c r="B1001" s="224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83"/>
      <c r="AE1001" s="83"/>
      <c r="AF1001" s="83"/>
      <c r="AG1001" s="83"/>
      <c r="AH1001" s="83"/>
      <c r="AI1001" s="222"/>
      <c r="AJ1001" s="222"/>
      <c r="AK1001" s="222"/>
      <c r="AL1001" s="222"/>
      <c r="AM1001" s="222"/>
      <c r="AN1001" s="222"/>
      <c r="AO1001" s="222"/>
      <c r="AP1001" s="222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</row>
  </sheetData>
  <phoneticPr fontId="41" type="noConversion"/>
  <pageMargins left="0.7" right="0.7" top="0.75" bottom="0.75" header="0" footer="0"/>
  <pageSetup paperSize="9" scale="19" orientation="portrait" r:id="rId1"/>
  <ignoredErrors>
    <ignoredError sqref="AN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SQIA3 (DRE-IncomeStat)</vt:lpstr>
      <vt:lpstr>SQIA3 (BP-BalanceSheet)</vt:lpstr>
      <vt:lpstr>SQIA3 (DFC_CashFlow)</vt:lpstr>
      <vt:lpstr>'SQIA3 (BP-BalanceSheet)'!OLE_LINK3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Leoni</dc:creator>
  <cp:lastModifiedBy>Talles Oliveira</cp:lastModifiedBy>
  <dcterms:created xsi:type="dcterms:W3CDTF">2017-05-09T17:01:53Z</dcterms:created>
  <dcterms:modified xsi:type="dcterms:W3CDTF">2022-03-18T12:37:00Z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1312578133</vt:lpwstr>
  </property>
  <property fmtid="{D5CDD505-2E9C-101B-9397-08002B2CF9AE}" pid="3" name="EcoUpdateMessage">
    <vt:lpwstr>2021/08/04-21:02:13</vt:lpwstr>
  </property>
  <property fmtid="{D5CDD505-2E9C-101B-9397-08002B2CF9AE}" pid="4" name="EcoUpdateStatus">
    <vt:lpwstr>2021-08-03=BRA:St,TP;USA:TP;ARG:St,ME,Fd,TP;CHL:St,ME,Fd;GBR:St,ME;COL:St,ME;PER:St,ME,Fd|2021-08-04=BRA:ME,Fd;USA:St,ME;MEX:St,ME,Fd,TP|2021-06-16=CHL:TP|2014-02-26=VEN:St|2002-11-08=JPN:St|2016-08-18=NNN:St|2021-08-02=COL:Fd;PER:TP|2007-01-31=ESP:St|200</vt:lpwstr>
  </property>
  <property fmtid="{D5CDD505-2E9C-101B-9397-08002B2CF9AE}" pid="5" name="MSIP_Label_7ee4dcfd-c72e-4a49-b6ae-1a0a92e61582_Enabled">
    <vt:lpwstr>true</vt:lpwstr>
  </property>
  <property fmtid="{D5CDD505-2E9C-101B-9397-08002B2CF9AE}" pid="6" name="MSIP_Label_7ee4dcfd-c72e-4a49-b6ae-1a0a92e61582_SetDate">
    <vt:lpwstr>2022-02-24T19:49:37Z</vt:lpwstr>
  </property>
  <property fmtid="{D5CDD505-2E9C-101B-9397-08002B2CF9AE}" pid="7" name="MSIP_Label_7ee4dcfd-c72e-4a49-b6ae-1a0a92e61582_Method">
    <vt:lpwstr>Privileged</vt:lpwstr>
  </property>
  <property fmtid="{D5CDD505-2E9C-101B-9397-08002B2CF9AE}" pid="8" name="MSIP_Label_7ee4dcfd-c72e-4a49-b6ae-1a0a92e61582_Name">
    <vt:lpwstr>Publica</vt:lpwstr>
  </property>
  <property fmtid="{D5CDD505-2E9C-101B-9397-08002B2CF9AE}" pid="9" name="MSIP_Label_7ee4dcfd-c72e-4a49-b6ae-1a0a92e61582_SiteId">
    <vt:lpwstr>6c323b1c-4f63-4552-a20f-6d0da0bbf032</vt:lpwstr>
  </property>
  <property fmtid="{D5CDD505-2E9C-101B-9397-08002B2CF9AE}" pid="10" name="MSIP_Label_7ee4dcfd-c72e-4a49-b6ae-1a0a92e61582_ActionId">
    <vt:lpwstr>65b2f1f9-e3ca-4568-95fe-bb496293fe59</vt:lpwstr>
  </property>
  <property fmtid="{D5CDD505-2E9C-101B-9397-08002B2CF9AE}" pid="11" name="MSIP_Label_7ee4dcfd-c72e-4a49-b6ae-1a0a92e61582_ContentBits">
    <vt:lpwstr>0</vt:lpwstr>
  </property>
</Properties>
</file>