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7"/>
  <workbookPr/>
  <mc:AlternateContent xmlns:mc="http://schemas.openxmlformats.org/markup-compatibility/2006">
    <mc:Choice Requires="x15">
      <x15ac:absPath xmlns:x15ac="http://schemas.microsoft.com/office/spreadsheetml/2010/11/ac" url="G:\Meu Drive\R.I\Resultados\2020\3T20\3T20 Planilha Site\"/>
    </mc:Choice>
  </mc:AlternateContent>
  <xr:revisionPtr revIDLastSave="0" documentId="13_ncr:1_{D037C0E8-7748-44D0-88AC-73644B36C448}" xr6:coauthVersionLast="36" xr6:coauthVersionMax="36" xr10:uidLastSave="{00000000-0000-0000-0000-000000000000}"/>
  <bookViews>
    <workbookView xWindow="0" yWindow="0" windowWidth="20490" windowHeight="6945" activeTab="3" xr2:uid="{00000000-000D-0000-FFFF-FFFF00000000}"/>
  </bookViews>
  <sheets>
    <sheet name="SQIA3 (DRE-IncomeStat)" sheetId="5" r:id="rId1"/>
    <sheet name="SNSL3 (DRE-IncomeStat) (bkp)" sheetId="6" state="hidden" r:id="rId2"/>
    <sheet name="SQIA3 (BP-BalanceSheet)" sheetId="2" r:id="rId3"/>
    <sheet name="SQIA3 (DFC_CashFlow)" sheetId="4" r:id="rId4"/>
  </sheets>
  <definedNames>
    <definedName name="_xlnm._FilterDatabase" localSheetId="1" hidden="1">'SNSL3 (DRE-IncomeStat) (bkp)'!$A$1:$AC$63</definedName>
    <definedName name="_xlnm._FilterDatabase" localSheetId="0" hidden="1">'SQIA3 (DRE-IncomeStat)'!$A$1:$AC$62</definedName>
    <definedName name="_xlnm.Print_Area" localSheetId="1">'SNSL3 (DRE-IncomeStat) (bkp)'!$A$1:$AK$79</definedName>
    <definedName name="_xlnm.Print_Area" localSheetId="2">'SQIA3 (BP-BalanceSheet)'!$A$1:$AK$55</definedName>
    <definedName name="_xlnm.Print_Area" localSheetId="3">'SQIA3 (DFC_CashFlow)'!$A$1:$AT$73</definedName>
    <definedName name="_xlnm.Print_Area" localSheetId="0">'SQIA3 (DRE-IncomeStat)'!$A$1:$AT$79</definedName>
    <definedName name="OLE_LINK3" localSheetId="2">'SQIA3 (BP-BalanceSheet)'!$AE$19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71" i="4" l="1"/>
  <c r="AJ73" i="4" s="1"/>
  <c r="AJ54" i="4"/>
  <c r="AJ36" i="4"/>
  <c r="AJ19" i="4"/>
  <c r="AJ4" i="4"/>
  <c r="AT3" i="4" l="1"/>
  <c r="AT5" i="4"/>
  <c r="AT6" i="4"/>
  <c r="AT7" i="4"/>
  <c r="AT8" i="4"/>
  <c r="AT9" i="4"/>
  <c r="AT10" i="4"/>
  <c r="AT11" i="4"/>
  <c r="AT12" i="4"/>
  <c r="AT13" i="4"/>
  <c r="AT14" i="4"/>
  <c r="AT15" i="4"/>
  <c r="AT16" i="4"/>
  <c r="AT17" i="4"/>
  <c r="AT18" i="4"/>
  <c r="AT20" i="4"/>
  <c r="AT21" i="4"/>
  <c r="AT22" i="4"/>
  <c r="AT23" i="4"/>
  <c r="AT24" i="4"/>
  <c r="AT25" i="4"/>
  <c r="AT26" i="4"/>
  <c r="AT27" i="4"/>
  <c r="AT28" i="4"/>
  <c r="AT29" i="4"/>
  <c r="AT30" i="4"/>
  <c r="AT31" i="4"/>
  <c r="AT32" i="4"/>
  <c r="AT33" i="4"/>
  <c r="AT34" i="4"/>
  <c r="AT35" i="4"/>
  <c r="AT37" i="4"/>
  <c r="AT38" i="4"/>
  <c r="AT39" i="4"/>
  <c r="AT40" i="4"/>
  <c r="AT41" i="4"/>
  <c r="AT42" i="4"/>
  <c r="AT43" i="4"/>
  <c r="AT44" i="4"/>
  <c r="AT45" i="4"/>
  <c r="AT46" i="4"/>
  <c r="AT47" i="4"/>
  <c r="AT48" i="4"/>
  <c r="AT49" i="4"/>
  <c r="AT50" i="4"/>
  <c r="AT51" i="4"/>
  <c r="AT52" i="4"/>
  <c r="AT53" i="4"/>
  <c r="AT55" i="4"/>
  <c r="AT56" i="4"/>
  <c r="AT57" i="4"/>
  <c r="AT58" i="4"/>
  <c r="AT59" i="4"/>
  <c r="AT60" i="4"/>
  <c r="AT61" i="4"/>
  <c r="AT62" i="4"/>
  <c r="AT63" i="4"/>
  <c r="AT64" i="4"/>
  <c r="AT65" i="4"/>
  <c r="AT66" i="4"/>
  <c r="AT67" i="4"/>
  <c r="AT68" i="4"/>
  <c r="AT69" i="4"/>
  <c r="AT70" i="4"/>
  <c r="AS3" i="4"/>
  <c r="AS5" i="4"/>
  <c r="AR5" i="4"/>
  <c r="AQ5" i="4"/>
  <c r="AP5" i="4"/>
  <c r="AO5" i="4"/>
  <c r="AN5" i="4"/>
  <c r="AM5" i="4"/>
  <c r="AL5" i="4"/>
  <c r="AK19" i="4"/>
  <c r="AK4" i="4"/>
  <c r="AT4" i="4" s="1"/>
  <c r="AI71" i="4"/>
  <c r="AK71" i="4"/>
  <c r="AI54" i="4"/>
  <c r="AK54" i="4"/>
  <c r="AT54" i="4" s="1"/>
  <c r="AI19" i="4"/>
  <c r="AI36" i="4" s="1"/>
  <c r="AI4" i="4"/>
  <c r="AA51" i="2"/>
  <c r="AE51" i="2"/>
  <c r="AI51" i="2"/>
  <c r="Z52" i="2"/>
  <c r="Z51" i="2" s="1"/>
  <c r="AA52" i="2"/>
  <c r="AB52" i="2"/>
  <c r="AB51" i="2" s="1"/>
  <c r="AB54" i="2" s="1"/>
  <c r="AC52" i="2"/>
  <c r="AC51" i="2" s="1"/>
  <c r="AC54" i="2" s="1"/>
  <c r="AD52" i="2"/>
  <c r="AD51" i="2" s="1"/>
  <c r="AD54" i="2" s="1"/>
  <c r="AE52" i="2"/>
  <c r="AF52" i="2"/>
  <c r="AF51" i="2" s="1"/>
  <c r="AG52" i="2"/>
  <c r="AG51" i="2" s="1"/>
  <c r="AH52" i="2"/>
  <c r="AH51" i="2" s="1"/>
  <c r="AH54" i="2" s="1"/>
  <c r="AI52" i="2"/>
  <c r="AJ52" i="2"/>
  <c r="AJ51" i="2" s="1"/>
  <c r="AJ54" i="2" s="1"/>
  <c r="AJ55" i="2" s="1"/>
  <c r="Z53" i="2"/>
  <c r="AA53" i="2"/>
  <c r="AB53" i="2"/>
  <c r="AC53" i="2"/>
  <c r="AD53" i="2"/>
  <c r="AE53" i="2"/>
  <c r="AF53" i="2"/>
  <c r="AG53" i="2"/>
  <c r="AH53" i="2"/>
  <c r="AI53" i="2"/>
  <c r="AJ53" i="2"/>
  <c r="AA54" i="2"/>
  <c r="AI54" i="2"/>
  <c r="AI55" i="2" s="1"/>
  <c r="AT71" i="4" l="1"/>
  <c r="AT19" i="4"/>
  <c r="AK36" i="4"/>
  <c r="AT36" i="4" s="1"/>
  <c r="AS14" i="4"/>
  <c r="AS13" i="4"/>
  <c r="AE4" i="4"/>
  <c r="AG4" i="4"/>
  <c r="AH4" i="4"/>
  <c r="AH55" i="2"/>
  <c r="AK73" i="4" l="1"/>
  <c r="AH19" i="4"/>
  <c r="AH36" i="4" s="1"/>
  <c r="AH54" i="4"/>
  <c r="AH71" i="4"/>
  <c r="AI73" i="4" l="1"/>
  <c r="AT73" i="4" s="1"/>
  <c r="AH73" i="4"/>
  <c r="AS65" i="4" l="1"/>
  <c r="AS64" i="4"/>
  <c r="AS63" i="4"/>
  <c r="AS62" i="4"/>
  <c r="AS61" i="4"/>
  <c r="AS60" i="4"/>
  <c r="AS59" i="4"/>
  <c r="AS58" i="4"/>
  <c r="AS57" i="4"/>
  <c r="AS56" i="4"/>
  <c r="AS55" i="4"/>
  <c r="AC54" i="4" l="1"/>
  <c r="AR51" i="4"/>
  <c r="AE54" i="4"/>
  <c r="AS51" i="4"/>
  <c r="AG71" i="4"/>
  <c r="AF71" i="4"/>
  <c r="AG54" i="4"/>
  <c r="AF54" i="4"/>
  <c r="AD19" i="4"/>
  <c r="AE19" i="4"/>
  <c r="AG19" i="4"/>
  <c r="AG36" i="4" s="1"/>
  <c r="AF19" i="4"/>
  <c r="AG73" i="4" l="1"/>
  <c r="AS54" i="4"/>
  <c r="AE71" i="4" l="1"/>
  <c r="AD71" i="4"/>
  <c r="AC71" i="4"/>
  <c r="AB71" i="4"/>
  <c r="AA71" i="4"/>
  <c r="Z71" i="4"/>
  <c r="Y71" i="4"/>
  <c r="X71" i="4"/>
  <c r="W71" i="4"/>
  <c r="V71" i="4"/>
  <c r="U71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F71" i="4"/>
  <c r="E71" i="4"/>
  <c r="D71" i="4"/>
  <c r="C71" i="4"/>
  <c r="AS70" i="4"/>
  <c r="AR70" i="4"/>
  <c r="AQ70" i="4"/>
  <c r="AP70" i="4"/>
  <c r="AO70" i="4"/>
  <c r="AN70" i="4"/>
  <c r="AM70" i="4"/>
  <c r="AL70" i="4"/>
  <c r="AS69" i="4"/>
  <c r="AR69" i="4"/>
  <c r="AQ69" i="4"/>
  <c r="AP69" i="4"/>
  <c r="AO69" i="4"/>
  <c r="AN69" i="4"/>
  <c r="AM69" i="4"/>
  <c r="AL69" i="4"/>
  <c r="AS68" i="4"/>
  <c r="AR68" i="4"/>
  <c r="AQ68" i="4"/>
  <c r="AP68" i="4"/>
  <c r="AO68" i="4"/>
  <c r="AN68" i="4"/>
  <c r="AM68" i="4"/>
  <c r="AL68" i="4"/>
  <c r="AS67" i="4"/>
  <c r="AR67" i="4"/>
  <c r="AQ67" i="4"/>
  <c r="AP67" i="4"/>
  <c r="AO67" i="4"/>
  <c r="AN67" i="4"/>
  <c r="AM67" i="4"/>
  <c r="AL67" i="4"/>
  <c r="AS66" i="4"/>
  <c r="AR66" i="4"/>
  <c r="AQ66" i="4"/>
  <c r="AP66" i="4"/>
  <c r="AO66" i="4"/>
  <c r="AN66" i="4"/>
  <c r="AM66" i="4"/>
  <c r="AL66" i="4"/>
  <c r="AR65" i="4"/>
  <c r="AQ65" i="4"/>
  <c r="AP65" i="4"/>
  <c r="AO65" i="4"/>
  <c r="AN65" i="4"/>
  <c r="AM65" i="4"/>
  <c r="AL65" i="4"/>
  <c r="AR64" i="4"/>
  <c r="AQ64" i="4"/>
  <c r="AP64" i="4"/>
  <c r="AO64" i="4"/>
  <c r="AN64" i="4"/>
  <c r="AM64" i="4"/>
  <c r="AL64" i="4"/>
  <c r="AR63" i="4"/>
  <c r="AQ63" i="4"/>
  <c r="AP63" i="4"/>
  <c r="AO63" i="4"/>
  <c r="AN63" i="4"/>
  <c r="AM63" i="4"/>
  <c r="AL63" i="4"/>
  <c r="AR61" i="4"/>
  <c r="AQ61" i="4"/>
  <c r="AP61" i="4"/>
  <c r="AO61" i="4"/>
  <c r="AN61" i="4"/>
  <c r="AM61" i="4"/>
  <c r="AL61" i="4"/>
  <c r="AR60" i="4"/>
  <c r="AQ60" i="4"/>
  <c r="AP60" i="4"/>
  <c r="AO60" i="4"/>
  <c r="AN60" i="4"/>
  <c r="AM60" i="4"/>
  <c r="AL60" i="4"/>
  <c r="AR59" i="4"/>
  <c r="AQ59" i="4"/>
  <c r="AP59" i="4"/>
  <c r="AO59" i="4"/>
  <c r="AN59" i="4"/>
  <c r="AM59" i="4"/>
  <c r="AL59" i="4"/>
  <c r="AR58" i="4"/>
  <c r="AQ58" i="4"/>
  <c r="AP58" i="4"/>
  <c r="AO58" i="4"/>
  <c r="AN58" i="4"/>
  <c r="AM58" i="4"/>
  <c r="AL58" i="4"/>
  <c r="AR57" i="4"/>
  <c r="AQ57" i="4"/>
  <c r="AP57" i="4"/>
  <c r="AO57" i="4"/>
  <c r="AN57" i="4"/>
  <c r="AM57" i="4"/>
  <c r="AL57" i="4"/>
  <c r="AR56" i="4"/>
  <c r="AQ56" i="4"/>
  <c r="AP56" i="4"/>
  <c r="AO56" i="4"/>
  <c r="AN56" i="4"/>
  <c r="AM56" i="4"/>
  <c r="AL56" i="4"/>
  <c r="AR55" i="4"/>
  <c r="AQ55" i="4"/>
  <c r="AP55" i="4"/>
  <c r="AO55" i="4"/>
  <c r="AN55" i="4"/>
  <c r="AM55" i="4"/>
  <c r="AL55" i="4"/>
  <c r="AD54" i="4"/>
  <c r="AB54" i="4"/>
  <c r="AA54" i="4"/>
  <c r="Z54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AS53" i="4"/>
  <c r="AR53" i="4"/>
  <c r="AQ53" i="4"/>
  <c r="AP53" i="4"/>
  <c r="AO53" i="4"/>
  <c r="AN53" i="4"/>
  <c r="AM53" i="4"/>
  <c r="AL53" i="4"/>
  <c r="AS52" i="4"/>
  <c r="AR52" i="4"/>
  <c r="AQ52" i="4"/>
  <c r="AP52" i="4"/>
  <c r="AO52" i="4"/>
  <c r="AN52" i="4"/>
  <c r="AM52" i="4"/>
  <c r="AL52" i="4"/>
  <c r="AQ51" i="4"/>
  <c r="AP51" i="4"/>
  <c r="AO51" i="4"/>
  <c r="AN51" i="4"/>
  <c r="AM51" i="4"/>
  <c r="AL51" i="4"/>
  <c r="AS50" i="4"/>
  <c r="AR50" i="4"/>
  <c r="AQ50" i="4"/>
  <c r="AP50" i="4"/>
  <c r="AO50" i="4"/>
  <c r="AN50" i="4"/>
  <c r="AM50" i="4"/>
  <c r="AL50" i="4"/>
  <c r="AS49" i="4"/>
  <c r="AR49" i="4"/>
  <c r="AQ49" i="4"/>
  <c r="AP49" i="4"/>
  <c r="AO49" i="4"/>
  <c r="AN49" i="4"/>
  <c r="AM49" i="4"/>
  <c r="AL49" i="4"/>
  <c r="AS48" i="4"/>
  <c r="AS47" i="4"/>
  <c r="AR47" i="4"/>
  <c r="AQ47" i="4"/>
  <c r="AP47" i="4"/>
  <c r="AO47" i="4"/>
  <c r="AN47" i="4"/>
  <c r="AM47" i="4"/>
  <c r="AL47" i="4"/>
  <c r="AS46" i="4"/>
  <c r="AR46" i="4"/>
  <c r="AQ46" i="4"/>
  <c r="AP46" i="4"/>
  <c r="AO46" i="4"/>
  <c r="AN46" i="4"/>
  <c r="AM46" i="4"/>
  <c r="AL46" i="4"/>
  <c r="AS45" i="4"/>
  <c r="AR45" i="4"/>
  <c r="AQ45" i="4"/>
  <c r="AP45" i="4"/>
  <c r="AO45" i="4"/>
  <c r="AN45" i="4"/>
  <c r="AM45" i="4"/>
  <c r="AL45" i="4"/>
  <c r="AS44" i="4"/>
  <c r="AR44" i="4"/>
  <c r="AQ44" i="4"/>
  <c r="AP44" i="4"/>
  <c r="AO44" i="4"/>
  <c r="AN44" i="4"/>
  <c r="AM44" i="4"/>
  <c r="AL44" i="4"/>
  <c r="AS43" i="4"/>
  <c r="AR43" i="4"/>
  <c r="AQ43" i="4"/>
  <c r="AP43" i="4"/>
  <c r="AO43" i="4"/>
  <c r="AN43" i="4"/>
  <c r="AM43" i="4"/>
  <c r="AL43" i="4"/>
  <c r="AS42" i="4"/>
  <c r="AR42" i="4"/>
  <c r="AQ42" i="4"/>
  <c r="AP42" i="4"/>
  <c r="AO42" i="4"/>
  <c r="AN42" i="4"/>
  <c r="AM42" i="4"/>
  <c r="AL42" i="4"/>
  <c r="AS41" i="4"/>
  <c r="AR41" i="4"/>
  <c r="AQ41" i="4"/>
  <c r="AP41" i="4"/>
  <c r="AO41" i="4"/>
  <c r="AN41" i="4"/>
  <c r="AM41" i="4"/>
  <c r="AL41" i="4"/>
  <c r="AS40" i="4"/>
  <c r="AR40" i="4"/>
  <c r="AQ40" i="4"/>
  <c r="AP40" i="4"/>
  <c r="AO40" i="4"/>
  <c r="AN40" i="4"/>
  <c r="AM40" i="4"/>
  <c r="AL40" i="4"/>
  <c r="AS39" i="4"/>
  <c r="AR39" i="4"/>
  <c r="AQ39" i="4"/>
  <c r="AP39" i="4"/>
  <c r="AO39" i="4"/>
  <c r="AN39" i="4"/>
  <c r="AM39" i="4"/>
  <c r="AL39" i="4"/>
  <c r="AS38" i="4"/>
  <c r="AR38" i="4"/>
  <c r="AQ38" i="4"/>
  <c r="AP38" i="4"/>
  <c r="AO38" i="4"/>
  <c r="AN38" i="4"/>
  <c r="AM38" i="4"/>
  <c r="AL38" i="4"/>
  <c r="AS37" i="4"/>
  <c r="AR37" i="4"/>
  <c r="AQ37" i="4"/>
  <c r="AP37" i="4"/>
  <c r="AO37" i="4"/>
  <c r="AN37" i="4"/>
  <c r="AM37" i="4"/>
  <c r="AL37" i="4"/>
  <c r="AS35" i="4"/>
  <c r="AR35" i="4"/>
  <c r="AQ35" i="4"/>
  <c r="AP35" i="4"/>
  <c r="AO35" i="4"/>
  <c r="AN35" i="4"/>
  <c r="AM35" i="4"/>
  <c r="AL35" i="4"/>
  <c r="AS34" i="4"/>
  <c r="AR34" i="4"/>
  <c r="AQ34" i="4"/>
  <c r="AP34" i="4"/>
  <c r="AO34" i="4"/>
  <c r="AN34" i="4"/>
  <c r="AM34" i="4"/>
  <c r="AL34" i="4"/>
  <c r="AS33" i="4"/>
  <c r="AR33" i="4"/>
  <c r="AQ33" i="4"/>
  <c r="AP33" i="4"/>
  <c r="AO33" i="4"/>
  <c r="AN33" i="4"/>
  <c r="AM33" i="4"/>
  <c r="AL33" i="4"/>
  <c r="AS32" i="4"/>
  <c r="AR32" i="4"/>
  <c r="AQ32" i="4"/>
  <c r="AP32" i="4"/>
  <c r="AO32" i="4"/>
  <c r="AN32" i="4"/>
  <c r="AM32" i="4"/>
  <c r="AL32" i="4"/>
  <c r="AS31" i="4"/>
  <c r="AR31" i="4"/>
  <c r="AQ31" i="4"/>
  <c r="AP31" i="4"/>
  <c r="AO31" i="4"/>
  <c r="AN31" i="4"/>
  <c r="AM31" i="4"/>
  <c r="AL31" i="4"/>
  <c r="AS30" i="4"/>
  <c r="AS29" i="4"/>
  <c r="AR29" i="4"/>
  <c r="AQ29" i="4"/>
  <c r="AP29" i="4"/>
  <c r="AO29" i="4"/>
  <c r="AN29" i="4"/>
  <c r="AM29" i="4"/>
  <c r="AL29" i="4"/>
  <c r="AS28" i="4"/>
  <c r="AR28" i="4"/>
  <c r="AQ28" i="4"/>
  <c r="AP28" i="4"/>
  <c r="AO28" i="4"/>
  <c r="AN28" i="4"/>
  <c r="AM28" i="4"/>
  <c r="AL28" i="4"/>
  <c r="AS27" i="4"/>
  <c r="AR27" i="4"/>
  <c r="AQ27" i="4"/>
  <c r="AP27" i="4"/>
  <c r="AO27" i="4"/>
  <c r="AN27" i="4"/>
  <c r="AM27" i="4"/>
  <c r="AL27" i="4"/>
  <c r="AS26" i="4"/>
  <c r="AR26" i="4"/>
  <c r="AQ26" i="4"/>
  <c r="AP26" i="4"/>
  <c r="AO26" i="4"/>
  <c r="AN26" i="4"/>
  <c r="AM26" i="4"/>
  <c r="AL26" i="4"/>
  <c r="AS25" i="4"/>
  <c r="AR25" i="4"/>
  <c r="AQ25" i="4"/>
  <c r="AP25" i="4"/>
  <c r="AO25" i="4"/>
  <c r="AN25" i="4"/>
  <c r="AM25" i="4"/>
  <c r="AL25" i="4"/>
  <c r="AS24" i="4"/>
  <c r="AR24" i="4"/>
  <c r="AQ24" i="4"/>
  <c r="AP24" i="4"/>
  <c r="AO24" i="4"/>
  <c r="AN24" i="4"/>
  <c r="AM24" i="4"/>
  <c r="AL24" i="4"/>
  <c r="AS23" i="4"/>
  <c r="AR23" i="4"/>
  <c r="AQ23" i="4"/>
  <c r="AP23" i="4"/>
  <c r="AO23" i="4"/>
  <c r="AN23" i="4"/>
  <c r="AM23" i="4"/>
  <c r="AL23" i="4"/>
  <c r="AS22" i="4"/>
  <c r="AR22" i="4"/>
  <c r="AQ22" i="4"/>
  <c r="AP22" i="4"/>
  <c r="AO22" i="4"/>
  <c r="AN22" i="4"/>
  <c r="AM22" i="4"/>
  <c r="AL22" i="4"/>
  <c r="AS21" i="4"/>
  <c r="AR21" i="4"/>
  <c r="AQ21" i="4"/>
  <c r="AP21" i="4"/>
  <c r="AO21" i="4"/>
  <c r="AN21" i="4"/>
  <c r="AM21" i="4"/>
  <c r="AL21" i="4"/>
  <c r="AS20" i="4"/>
  <c r="AR20" i="4"/>
  <c r="AQ20" i="4"/>
  <c r="AP20" i="4"/>
  <c r="AO20" i="4"/>
  <c r="AN20" i="4"/>
  <c r="AM20" i="4"/>
  <c r="AL20" i="4"/>
  <c r="AS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AS18" i="4"/>
  <c r="AR18" i="4"/>
  <c r="AQ18" i="4"/>
  <c r="AP18" i="4"/>
  <c r="AO18" i="4"/>
  <c r="AN18" i="4"/>
  <c r="AM18" i="4"/>
  <c r="AL18" i="4"/>
  <c r="AS17" i="4"/>
  <c r="AR17" i="4"/>
  <c r="AQ17" i="4"/>
  <c r="AP17" i="4"/>
  <c r="AO17" i="4"/>
  <c r="AN17" i="4"/>
  <c r="AM17" i="4"/>
  <c r="AL17" i="4"/>
  <c r="AS16" i="4"/>
  <c r="AR16" i="4"/>
  <c r="AQ16" i="4"/>
  <c r="AP16" i="4"/>
  <c r="AO16" i="4"/>
  <c r="AN16" i="4"/>
  <c r="AM16" i="4"/>
  <c r="AL16" i="4"/>
  <c r="AS15" i="4"/>
  <c r="AR15" i="4"/>
  <c r="AQ15" i="4"/>
  <c r="AP15" i="4"/>
  <c r="AO15" i="4"/>
  <c r="AN15" i="4"/>
  <c r="AM15" i="4"/>
  <c r="AL15" i="4"/>
  <c r="AR14" i="4"/>
  <c r="AQ14" i="4"/>
  <c r="AP14" i="4"/>
  <c r="AO14" i="4"/>
  <c r="AN14" i="4"/>
  <c r="AM14" i="4"/>
  <c r="AL14" i="4"/>
  <c r="AS12" i="4"/>
  <c r="AR12" i="4"/>
  <c r="AQ12" i="4"/>
  <c r="AP12" i="4"/>
  <c r="AO12" i="4"/>
  <c r="AN12" i="4"/>
  <c r="AM12" i="4"/>
  <c r="AL12" i="4"/>
  <c r="AS11" i="4"/>
  <c r="AR11" i="4"/>
  <c r="AQ11" i="4"/>
  <c r="AP11" i="4"/>
  <c r="AO11" i="4"/>
  <c r="AN11" i="4"/>
  <c r="AM11" i="4"/>
  <c r="AL11" i="4"/>
  <c r="AS10" i="4"/>
  <c r="AR10" i="4"/>
  <c r="AQ10" i="4"/>
  <c r="AP10" i="4"/>
  <c r="AO10" i="4"/>
  <c r="AN10" i="4"/>
  <c r="AM10" i="4"/>
  <c r="AL10" i="4"/>
  <c r="AS9" i="4"/>
  <c r="AR9" i="4"/>
  <c r="AQ9" i="4"/>
  <c r="AP9" i="4"/>
  <c r="AO9" i="4"/>
  <c r="AN9" i="4"/>
  <c r="AM9" i="4"/>
  <c r="AL9" i="4"/>
  <c r="AS8" i="4"/>
  <c r="AR8" i="4"/>
  <c r="AQ8" i="4"/>
  <c r="AP8" i="4"/>
  <c r="AO8" i="4"/>
  <c r="AN8" i="4"/>
  <c r="AM8" i="4"/>
  <c r="AL8" i="4"/>
  <c r="AR7" i="4"/>
  <c r="AQ7" i="4"/>
  <c r="AP7" i="4"/>
  <c r="AO7" i="4"/>
  <c r="AN7" i="4"/>
  <c r="AM7" i="4"/>
  <c r="AL7" i="4"/>
  <c r="AF7" i="4"/>
  <c r="AS6" i="4"/>
  <c r="AR6" i="4"/>
  <c r="AQ6" i="4"/>
  <c r="AP6" i="4"/>
  <c r="AO6" i="4"/>
  <c r="AN6" i="4"/>
  <c r="AM6" i="4"/>
  <c r="AL6" i="4"/>
  <c r="AE36" i="4"/>
  <c r="AD4" i="4"/>
  <c r="AD36" i="4" s="1"/>
  <c r="AC4" i="4"/>
  <c r="AB4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C4" i="4"/>
  <c r="AR3" i="4"/>
  <c r="AQ3" i="4"/>
  <c r="AP3" i="4"/>
  <c r="AO3" i="4"/>
  <c r="AN3" i="4"/>
  <c r="AM3" i="4"/>
  <c r="AL3" i="4"/>
  <c r="AD55" i="2"/>
  <c r="AC55" i="2"/>
  <c r="AB55" i="2"/>
  <c r="AA55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Y52" i="2"/>
  <c r="X52" i="2"/>
  <c r="W52" i="2"/>
  <c r="W51" i="2" s="1"/>
  <c r="W54" i="2" s="1"/>
  <c r="W55" i="2" s="1"/>
  <c r="V52" i="2"/>
  <c r="U52" i="2"/>
  <c r="T52" i="2"/>
  <c r="S52" i="2"/>
  <c r="S51" i="2" s="1"/>
  <c r="S54" i="2" s="1"/>
  <c r="S55" i="2" s="1"/>
  <c r="R52" i="2"/>
  <c r="Q52" i="2"/>
  <c r="P52" i="2"/>
  <c r="O52" i="2"/>
  <c r="O51" i="2" s="1"/>
  <c r="O54" i="2" s="1"/>
  <c r="O55" i="2" s="1"/>
  <c r="N52" i="2"/>
  <c r="M52" i="2"/>
  <c r="L52" i="2"/>
  <c r="K52" i="2"/>
  <c r="K51" i="2" s="1"/>
  <c r="K54" i="2" s="1"/>
  <c r="K55" i="2" s="1"/>
  <c r="J52" i="2"/>
  <c r="I52" i="2"/>
  <c r="H52" i="2"/>
  <c r="G52" i="2"/>
  <c r="G51" i="2" s="1"/>
  <c r="G54" i="2" s="1"/>
  <c r="G55" i="2" s="1"/>
  <c r="F52" i="2"/>
  <c r="E52" i="2"/>
  <c r="D52" i="2"/>
  <c r="C52" i="2"/>
  <c r="C51" i="2" s="1"/>
  <c r="C54" i="2" s="1"/>
  <c r="V51" i="2"/>
  <c r="V54" i="2" s="1"/>
  <c r="V55" i="2" s="1"/>
  <c r="F51" i="2"/>
  <c r="F54" i="2" s="1"/>
  <c r="F55" i="2" s="1"/>
  <c r="AR66" i="5"/>
  <c r="AQ66" i="5"/>
  <c r="AS7" i="4" l="1"/>
  <c r="AF4" i="4"/>
  <c r="AE54" i="2"/>
  <c r="AE55" i="2" s="1"/>
  <c r="J51" i="2"/>
  <c r="J54" i="2" s="1"/>
  <c r="J55" i="2" s="1"/>
  <c r="N51" i="2"/>
  <c r="N54" i="2" s="1"/>
  <c r="N55" i="2" s="1"/>
  <c r="R51" i="2"/>
  <c r="R54" i="2" s="1"/>
  <c r="R55" i="2" s="1"/>
  <c r="D51" i="2"/>
  <c r="D54" i="2" s="1"/>
  <c r="L51" i="2"/>
  <c r="L54" i="2" s="1"/>
  <c r="L55" i="2" s="1"/>
  <c r="T51" i="2"/>
  <c r="T54" i="2" s="1"/>
  <c r="T55" i="2" s="1"/>
  <c r="X51" i="2"/>
  <c r="X54" i="2" s="1"/>
  <c r="X55" i="2" s="1"/>
  <c r="E51" i="2"/>
  <c r="E54" i="2" s="1"/>
  <c r="I51" i="2"/>
  <c r="I54" i="2" s="1"/>
  <c r="I55" i="2" s="1"/>
  <c r="M51" i="2"/>
  <c r="M54" i="2" s="1"/>
  <c r="M55" i="2" s="1"/>
  <c r="Q51" i="2"/>
  <c r="Q54" i="2" s="1"/>
  <c r="Q55" i="2" s="1"/>
  <c r="U51" i="2"/>
  <c r="U54" i="2" s="1"/>
  <c r="U55" i="2" s="1"/>
  <c r="Y51" i="2"/>
  <c r="Y54" i="2" s="1"/>
  <c r="Y55" i="2" s="1"/>
  <c r="H51" i="2"/>
  <c r="H54" i="2" s="1"/>
  <c r="H55" i="2" s="1"/>
  <c r="P51" i="2"/>
  <c r="P54" i="2" s="1"/>
  <c r="P55" i="2" s="1"/>
  <c r="AL19" i="4"/>
  <c r="AN19" i="4"/>
  <c r="AO19" i="4"/>
  <c r="AP19" i="4"/>
  <c r="AR19" i="4"/>
  <c r="AM54" i="4"/>
  <c r="AQ54" i="4"/>
  <c r="AL4" i="4"/>
  <c r="AM4" i="4"/>
  <c r="AN4" i="4"/>
  <c r="AO4" i="4"/>
  <c r="AP4" i="4"/>
  <c r="AQ4" i="4"/>
  <c r="AR4" i="4"/>
  <c r="AL71" i="4"/>
  <c r="AM71" i="4"/>
  <c r="AN71" i="4"/>
  <c r="AO71" i="4"/>
  <c r="AP71" i="4"/>
  <c r="AQ71" i="4"/>
  <c r="AR71" i="4"/>
  <c r="AE73" i="4"/>
  <c r="W36" i="4"/>
  <c r="AS71" i="4"/>
  <c r="D36" i="4"/>
  <c r="D73" i="4" s="1"/>
  <c r="L36" i="4"/>
  <c r="L73" i="4" s="1"/>
  <c r="P36" i="4"/>
  <c r="P73" i="4" s="1"/>
  <c r="X36" i="4"/>
  <c r="X73" i="4" s="1"/>
  <c r="E36" i="4"/>
  <c r="E73" i="4" s="1"/>
  <c r="I36" i="4"/>
  <c r="I73" i="4" s="1"/>
  <c r="M36" i="4"/>
  <c r="M73" i="4" s="1"/>
  <c r="Q36" i="4"/>
  <c r="Q73" i="4" s="1"/>
  <c r="U36" i="4"/>
  <c r="U73" i="4" s="1"/>
  <c r="Y36" i="4"/>
  <c r="Y73" i="4" s="1"/>
  <c r="AC36" i="4"/>
  <c r="AC73" i="4" s="1"/>
  <c r="G36" i="4"/>
  <c r="H36" i="4"/>
  <c r="H73" i="4" s="1"/>
  <c r="T36" i="4"/>
  <c r="T73" i="4" s="1"/>
  <c r="AB36" i="4"/>
  <c r="AB73" i="4" s="1"/>
  <c r="F36" i="4"/>
  <c r="F73" i="4" s="1"/>
  <c r="J36" i="4"/>
  <c r="J73" i="4" s="1"/>
  <c r="N36" i="4"/>
  <c r="N73" i="4" s="1"/>
  <c r="R36" i="4"/>
  <c r="R73" i="4" s="1"/>
  <c r="V36" i="4"/>
  <c r="V73" i="4" s="1"/>
  <c r="Z36" i="4"/>
  <c r="Z73" i="4" s="1"/>
  <c r="W73" i="4"/>
  <c r="AM19" i="4"/>
  <c r="AQ19" i="4"/>
  <c r="C36" i="4"/>
  <c r="K36" i="4"/>
  <c r="O36" i="4"/>
  <c r="S36" i="4"/>
  <c r="AA36" i="4"/>
  <c r="AN54" i="4"/>
  <c r="AR54" i="4"/>
  <c r="AO54" i="4"/>
  <c r="AL54" i="4"/>
  <c r="AP54" i="4"/>
  <c r="AD73" i="4"/>
  <c r="AS4" i="4" l="1"/>
  <c r="AF36" i="4"/>
  <c r="AF54" i="2"/>
  <c r="AF55" i="2" s="1"/>
  <c r="Z54" i="2"/>
  <c r="Z55" i="2" s="1"/>
  <c r="AG54" i="2"/>
  <c r="AG55" i="2" s="1"/>
  <c r="AM36" i="4"/>
  <c r="AQ36" i="4"/>
  <c r="G73" i="4"/>
  <c r="AM73" i="4" s="1"/>
  <c r="AQ73" i="4"/>
  <c r="O73" i="4"/>
  <c r="AO73" i="4" s="1"/>
  <c r="AO36" i="4"/>
  <c r="K73" i="4"/>
  <c r="AN73" i="4" s="1"/>
  <c r="AN36" i="4"/>
  <c r="AR36" i="4"/>
  <c r="AA73" i="4"/>
  <c r="AR73" i="4" s="1"/>
  <c r="C73" i="4"/>
  <c r="AL73" i="4" s="1"/>
  <c r="AL36" i="4"/>
  <c r="S73" i="4"/>
  <c r="AP73" i="4" s="1"/>
  <c r="AP36" i="4"/>
  <c r="AF73" i="4" l="1"/>
  <c r="AS73" i="4" s="1"/>
  <c r="AS36" i="4"/>
</calcChain>
</file>

<file path=xl/sharedStrings.xml><?xml version="1.0" encoding="utf-8"?>
<sst xmlns="http://schemas.openxmlformats.org/spreadsheetml/2006/main" count="831" uniqueCount="462">
  <si>
    <t>(R$ mil)</t>
  </si>
  <si>
    <t>1T12</t>
  </si>
  <si>
    <t>2T12</t>
  </si>
  <si>
    <t>3T12</t>
  </si>
  <si>
    <t>4T12</t>
  </si>
  <si>
    <t>1T13</t>
  </si>
  <si>
    <t>2T13</t>
  </si>
  <si>
    <t>3T13</t>
  </si>
  <si>
    <t>4T13</t>
  </si>
  <si>
    <t>1T14</t>
  </si>
  <si>
    <t>2T14</t>
  </si>
  <si>
    <t>3T14</t>
  </si>
  <si>
    <t>4T14</t>
  </si>
  <si>
    <t>1T15</t>
  </si>
  <si>
    <t>2T15</t>
  </si>
  <si>
    <t>3T15</t>
  </si>
  <si>
    <t>4T15</t>
  </si>
  <si>
    <t>1T16</t>
  </si>
  <si>
    <t>2T16</t>
  </si>
  <si>
    <t>3T16</t>
  </si>
  <si>
    <t>4T16</t>
  </si>
  <si>
    <t>1T17</t>
  </si>
  <si>
    <t>2T17</t>
  </si>
  <si>
    <t>3T17</t>
  </si>
  <si>
    <t>4T17</t>
  </si>
  <si>
    <t>(R$ '000)</t>
  </si>
  <si>
    <t>1Q12</t>
  </si>
  <si>
    <t>2Q12</t>
  </si>
  <si>
    <t>3Q12</t>
  </si>
  <si>
    <t>4Q12</t>
  </si>
  <si>
    <t>1Q13</t>
  </si>
  <si>
    <t>2Q13</t>
  </si>
  <si>
    <t>3Q13</t>
  </si>
  <si>
    <t>4Q13</t>
  </si>
  <si>
    <t>1Q14</t>
  </si>
  <si>
    <t>2Q14</t>
  </si>
  <si>
    <t>3Q14</t>
  </si>
  <si>
    <t>4Q14</t>
  </si>
  <si>
    <t>1Q15</t>
  </si>
  <si>
    <t>2Q15</t>
  </si>
  <si>
    <t>3Q15</t>
  </si>
  <si>
    <t>4Q15</t>
  </si>
  <si>
    <t>1Q16</t>
  </si>
  <si>
    <t>2Q16</t>
  </si>
  <si>
    <t>3Q16</t>
  </si>
  <si>
    <t>4Q16</t>
  </si>
  <si>
    <t>1Q17</t>
  </si>
  <si>
    <t>Receita bruta</t>
  </si>
  <si>
    <t>Gross Revenues</t>
  </si>
  <si>
    <t>Software</t>
  </si>
  <si>
    <t>Projetos</t>
  </si>
  <si>
    <t>Projects</t>
  </si>
  <si>
    <t>Outsourcing</t>
  </si>
  <si>
    <t>Impostos sobre vendas</t>
  </si>
  <si>
    <t>Sales taxes</t>
  </si>
  <si>
    <t>Receita líquida</t>
  </si>
  <si>
    <t>Net Revenues</t>
  </si>
  <si>
    <t>Recorrente</t>
  </si>
  <si>
    <t>Recurring</t>
  </si>
  <si>
    <t>Variável</t>
  </si>
  <si>
    <t>Variable</t>
  </si>
  <si>
    <t>% de recorrência</t>
  </si>
  <si>
    <t>% of Recurrence</t>
  </si>
  <si>
    <t>Custos</t>
  </si>
  <si>
    <t>Costs</t>
  </si>
  <si>
    <t>Lucro bruto</t>
  </si>
  <si>
    <t>Gross profit</t>
  </si>
  <si>
    <t>Margem bruta</t>
  </si>
  <si>
    <t>Gross margin</t>
  </si>
  <si>
    <t>Mg. bruta Software</t>
  </si>
  <si>
    <t>Software gross mg.</t>
  </si>
  <si>
    <t>Projects gross mg.</t>
  </si>
  <si>
    <t>Mg. bruta Outsourcing</t>
  </si>
  <si>
    <t>Outsourcing gross mg.</t>
  </si>
  <si>
    <t>Despesas operacionais</t>
  </si>
  <si>
    <t>Expenses</t>
  </si>
  <si>
    <t>% da receita líquida</t>
  </si>
  <si>
    <t>% of net revenues</t>
  </si>
  <si>
    <t>Gerais e administrativas</t>
  </si>
  <si>
    <t>General/administrative</t>
  </si>
  <si>
    <t>Depreciação e amortização</t>
  </si>
  <si>
    <t>Depreciation/amort.</t>
  </si>
  <si>
    <t>EBITDA</t>
  </si>
  <si>
    <t>Margem EBITDA</t>
  </si>
  <si>
    <t>EBITDA margin</t>
  </si>
  <si>
    <t>Resultado financeiro</t>
  </si>
  <si>
    <t>Financial result</t>
  </si>
  <si>
    <t>Receitas financeiras</t>
  </si>
  <si>
    <t>Financial income</t>
  </si>
  <si>
    <t>Despesas financeiras</t>
  </si>
  <si>
    <t>Financial expenses</t>
  </si>
  <si>
    <t>Lucro antes do IR/CS</t>
  </si>
  <si>
    <t>EBT</t>
  </si>
  <si>
    <t>IR e CSLL</t>
  </si>
  <si>
    <t>Income tax/social contribution</t>
  </si>
  <si>
    <t>Corrente</t>
  </si>
  <si>
    <t>Current</t>
  </si>
  <si>
    <t>Diferido</t>
  </si>
  <si>
    <t>Deferred</t>
  </si>
  <si>
    <t>Resultado após o IR e CSLL</t>
  </si>
  <si>
    <t>Results after IT and SC</t>
  </si>
  <si>
    <t>Participação minoritária</t>
  </si>
  <si>
    <t>Minority interest</t>
  </si>
  <si>
    <t>Lucro líquido</t>
  </si>
  <si>
    <t>Net income</t>
  </si>
  <si>
    <t>Margem líquida</t>
  </si>
  <si>
    <t>Net margin</t>
  </si>
  <si>
    <t/>
  </si>
  <si>
    <t>2Q17</t>
  </si>
  <si>
    <t>3Q17</t>
  </si>
  <si>
    <t>4Q17</t>
  </si>
  <si>
    <t xml:space="preserve">                                        (R$ mil)</t>
  </si>
  <si>
    <t>31.03.2012</t>
  </si>
  <si>
    <t>30.06.2012</t>
  </si>
  <si>
    <t>30.09.2012</t>
  </si>
  <si>
    <t>31.12.2012</t>
  </si>
  <si>
    <t>31.03.2013</t>
  </si>
  <si>
    <t>30.06.2013</t>
  </si>
  <si>
    <t>30.09.2013</t>
  </si>
  <si>
    <t>31.12.2013</t>
  </si>
  <si>
    <t>31.03.2014</t>
  </si>
  <si>
    <t>30.06.2014</t>
  </si>
  <si>
    <t>30.09.2014</t>
  </si>
  <si>
    <t>31.12.2014</t>
  </si>
  <si>
    <t>31.03.2015</t>
  </si>
  <si>
    <t>30.06.2015</t>
  </si>
  <si>
    <t>30.09.2015</t>
  </si>
  <si>
    <t>31.12.2015</t>
  </si>
  <si>
    <t>31.03.2016</t>
  </si>
  <si>
    <t>30.06.2016</t>
  </si>
  <si>
    <t>30.09.2016</t>
  </si>
  <si>
    <t>31.12.2016</t>
  </si>
  <si>
    <t>03.31.2012</t>
  </si>
  <si>
    <t>06.30.2012</t>
  </si>
  <si>
    <t>09.30.2012</t>
  </si>
  <si>
    <t>12.31.2012</t>
  </si>
  <si>
    <t>03.31.2013</t>
  </si>
  <si>
    <t>06.30.2013</t>
  </si>
  <si>
    <t>09.30.2013</t>
  </si>
  <si>
    <t>12.31.2013</t>
  </si>
  <si>
    <t>03.31.2014</t>
  </si>
  <si>
    <t>06.30.2014</t>
  </si>
  <si>
    <t>09.30.2014</t>
  </si>
  <si>
    <t>12.31.2014</t>
  </si>
  <si>
    <t>03.31.2015</t>
  </si>
  <si>
    <t>06.30.2015</t>
  </si>
  <si>
    <t>09.30.2015</t>
  </si>
  <si>
    <t>12.31.2015</t>
  </si>
  <si>
    <t>03.31.2016</t>
  </si>
  <si>
    <t>06.30.2016</t>
  </si>
  <si>
    <t>09.30.2016</t>
  </si>
  <si>
    <t>12.31.2016</t>
  </si>
  <si>
    <t>ATIVO</t>
  </si>
  <si>
    <t>ASSETS</t>
  </si>
  <si>
    <t>Circulante</t>
  </si>
  <si>
    <t>Caixa e equivalentes de caixa</t>
  </si>
  <si>
    <t>Cash and cash equivalents</t>
  </si>
  <si>
    <t>Contas a receber</t>
  </si>
  <si>
    <t>Trade receivables</t>
  </si>
  <si>
    <t>Despesas antecipadas</t>
  </si>
  <si>
    <t>Impostos e contribuições a recuperar</t>
  </si>
  <si>
    <t xml:space="preserve">Taxes and contributions recoverable </t>
  </si>
  <si>
    <t>Outros créditos a receber</t>
  </si>
  <si>
    <t>Imposto de renda e contrib. social diferidos</t>
  </si>
  <si>
    <t>Deferred income tax and social contrib.</t>
  </si>
  <si>
    <t>Não circulante</t>
  </si>
  <si>
    <t>Non-current</t>
  </si>
  <si>
    <t>Depósitos judiciais</t>
  </si>
  <si>
    <t>Deposits in court</t>
  </si>
  <si>
    <t xml:space="preserve">Imposto de renda e contrib. social diferidos </t>
  </si>
  <si>
    <t>Imobilizado</t>
  </si>
  <si>
    <t>Property and equipment</t>
  </si>
  <si>
    <t>Intangível</t>
  </si>
  <si>
    <t>Intangible assets</t>
  </si>
  <si>
    <t>PASSIVO E PATRIMÔNIO LÍQUIDO</t>
  </si>
  <si>
    <t>LIABILITIES AND EQUITY</t>
  </si>
  <si>
    <t>Empréstimos e financiamentos</t>
  </si>
  <si>
    <t>Borrowings</t>
  </si>
  <si>
    <t>Fornecedores e prestadores de serviços</t>
  </si>
  <si>
    <t>Trade payables</t>
  </si>
  <si>
    <t>Adiantamentos de clientes</t>
  </si>
  <si>
    <t>Advances from customers</t>
  </si>
  <si>
    <t>Dividendos a pagar</t>
  </si>
  <si>
    <t>Obrigações tributárias</t>
  </si>
  <si>
    <t>Tax liabilities</t>
  </si>
  <si>
    <t>Obrigações por aquisição de investimento</t>
  </si>
  <si>
    <t>Liabilities arising from invest. acquisition</t>
  </si>
  <si>
    <t>Imposto de renda e contribuição social a pagar</t>
  </si>
  <si>
    <t>Deferred Income tax and social contrib.</t>
  </si>
  <si>
    <t>Outras contas a pagar</t>
  </si>
  <si>
    <t xml:space="preserve">Other current liabilities </t>
  </si>
  <si>
    <t>Other payables</t>
  </si>
  <si>
    <t>Non-controlling interests</t>
  </si>
  <si>
    <t>Patrimônio líquido</t>
  </si>
  <si>
    <t>Equity</t>
  </si>
  <si>
    <t>Capital social</t>
  </si>
  <si>
    <t>Share capital</t>
  </si>
  <si>
    <t>Ações em tesouraria</t>
  </si>
  <si>
    <t>Treasury shares</t>
  </si>
  <si>
    <t>Reserva de capital</t>
  </si>
  <si>
    <t>Capital reserve</t>
  </si>
  <si>
    <t>Reservas de lucros</t>
  </si>
  <si>
    <t>Share issuance expenses</t>
  </si>
  <si>
    <t>Ajuste de avaliação patrimonial</t>
  </si>
  <si>
    <t>Equity valuation adjustment</t>
  </si>
  <si>
    <t>31.03.2017</t>
  </si>
  <si>
    <t>03.31.2017</t>
  </si>
  <si>
    <t>Investimentos</t>
  </si>
  <si>
    <t>Provisions for contingencies</t>
  </si>
  <si>
    <t>Other receivables</t>
  </si>
  <si>
    <t xml:space="preserve">Investments </t>
  </si>
  <si>
    <t xml:space="preserve">                 -   </t>
  </si>
  <si>
    <t>-</t>
  </si>
  <si>
    <t>30.06.2017</t>
  </si>
  <si>
    <t>06.30.2017</t>
  </si>
  <si>
    <t xml:space="preserve">Itens que não afetam o caixa </t>
  </si>
  <si>
    <t xml:space="preserve">Items not affecting cash </t>
  </si>
  <si>
    <t xml:space="preserve">Depreciação e amortização </t>
  </si>
  <si>
    <t xml:space="preserve">Depreciation and amortization </t>
  </si>
  <si>
    <t>Impairment de ágio</t>
  </si>
  <si>
    <t>Goodwill impairment</t>
  </si>
  <si>
    <t>Depreciação e amortização por aquisição de empresa</t>
  </si>
  <si>
    <t>D&amp;A due to acquisition of company</t>
  </si>
  <si>
    <t>Provision for bonuses and profit sharing</t>
  </si>
  <si>
    <t>Deferred income tax and social contribution on company acquisition</t>
  </si>
  <si>
    <t xml:space="preserve">Despesas com emissão de ações, de exercício anterior </t>
  </si>
  <si>
    <t>Ajustes de exercícios anteriores</t>
  </si>
  <si>
    <t>Adjustments relating to prior years</t>
  </si>
  <si>
    <t xml:space="preserve">Changes in assets and liabilities </t>
  </si>
  <si>
    <t xml:space="preserve">Contas a receber </t>
  </si>
  <si>
    <t xml:space="preserve">Trade receivables </t>
  </si>
  <si>
    <t xml:space="preserve">Impostos e contribuições a recuperar </t>
  </si>
  <si>
    <t xml:space="preserve">Outros créditos a receber </t>
  </si>
  <si>
    <t xml:space="preserve">Other receivables </t>
  </si>
  <si>
    <t xml:space="preserve">Obrigações tributárias </t>
  </si>
  <si>
    <t xml:space="preserve">Tax liabilities </t>
  </si>
  <si>
    <t>Dividends distributed</t>
  </si>
  <si>
    <t>Liabilities arising from investment acquisition</t>
  </si>
  <si>
    <t xml:space="preserve">Aquisição de imobilizado e intangível </t>
  </si>
  <si>
    <t>Imobilizado e intangível proveniente de aquisição de empresa</t>
  </si>
  <si>
    <t>Valor da marca na aquisição de investimento</t>
  </si>
  <si>
    <t>Value of the brand acquired through investment</t>
  </si>
  <si>
    <t>Valor da carteira de clientes na aquisição de investimentos</t>
  </si>
  <si>
    <t>Value of the customer portfolio acquired through investment</t>
  </si>
  <si>
    <t>Valor do Software</t>
  </si>
  <si>
    <t>Value of the software</t>
  </si>
  <si>
    <t>Valor do acordo de não competição na aquisição de investimento</t>
  </si>
  <si>
    <t>Value of non-competition agreements</t>
  </si>
  <si>
    <t>Ágio na aquisição de investimentos e outros</t>
  </si>
  <si>
    <t>Goodwill on the acquisition of investments and others</t>
  </si>
  <si>
    <t xml:space="preserve">Aumento de obrigações por aquisição de investimento </t>
  </si>
  <si>
    <t xml:space="preserve">Amortization of liabilities arising from investment acquisition </t>
  </si>
  <si>
    <t xml:space="preserve">Amortização de obrigações por aquisição de investimento </t>
  </si>
  <si>
    <t>Resultado líquido na alienação de bens</t>
  </si>
  <si>
    <t>Result on disposal of assets, net</t>
  </si>
  <si>
    <t>Prêmio por diluição de participação de minoritários</t>
  </si>
  <si>
    <t>Premium for dilution of minority interests</t>
  </si>
  <si>
    <t>Variação da participação dos minoritários</t>
  </si>
  <si>
    <t>Variation in minority interests</t>
  </si>
  <si>
    <t>Prêmio por aquisição de ações em tesouraria de investida</t>
  </si>
  <si>
    <t>Premium for acquisition of shares held in treasury of investee</t>
  </si>
  <si>
    <t>Aquisição de ações para manutenção em tesouraria</t>
  </si>
  <si>
    <t>Repurchase of shares to be held in treasury</t>
  </si>
  <si>
    <t>Distribuição de Juros sobre capital próprio</t>
  </si>
  <si>
    <t>Distribution of interest on capital</t>
  </si>
  <si>
    <t>Distribuição de dividendos por controlada</t>
  </si>
  <si>
    <t>Dividends distributed by subsidiary</t>
  </si>
  <si>
    <t xml:space="preserve">Captação de empréstimos e financiamentos </t>
  </si>
  <si>
    <t xml:space="preserve">Increase in liabilities arising from investment acquisition </t>
  </si>
  <si>
    <t>Aumento de capital</t>
  </si>
  <si>
    <t>Capital increase</t>
  </si>
  <si>
    <t>Recompra de stock options</t>
  </si>
  <si>
    <t>Repurchase of stock options</t>
  </si>
  <si>
    <t>Despesas líquidas com emissão de ações</t>
  </si>
  <si>
    <t>Share issuance expenses, net</t>
  </si>
  <si>
    <t>Pagamento antecipado stock options</t>
  </si>
  <si>
    <t>Payment of stock options</t>
  </si>
  <si>
    <t>Adjusted EBITDA</t>
  </si>
  <si>
    <t>Lucro caixa ajustado</t>
  </si>
  <si>
    <t>30.09.2017</t>
  </si>
  <si>
    <t>09.30.2017</t>
  </si>
  <si>
    <t>Imposto de renda e contr. social diferidos por aquisição de empresa</t>
  </si>
  <si>
    <t>Acquisitions of prop./equip. and intangibles due to acquisitions</t>
  </si>
  <si>
    <t>EBITDA Ajust.</t>
  </si>
  <si>
    <t>Mg. EBITDA Ajust.</t>
  </si>
  <si>
    <t>Adj. EBITDA Margin</t>
  </si>
  <si>
    <t>Adj. CE Margin</t>
  </si>
  <si>
    <t>Lucro líquido ajustado</t>
  </si>
  <si>
    <t>Adjusted net income</t>
  </si>
  <si>
    <t>(+) Despesas extraordinárias</t>
  </si>
  <si>
    <t>(+) Custos extraordinários</t>
  </si>
  <si>
    <t>(+) Efeitos extraordinários</t>
  </si>
  <si>
    <t xml:space="preserve">(+) Amortização das aquisições </t>
  </si>
  <si>
    <t>(+) IR e CS diferidos</t>
  </si>
  <si>
    <t>(+) Extraordinary expenses</t>
  </si>
  <si>
    <t>(+) Extraordinary costs</t>
  </si>
  <si>
    <t>(+) Extraordinary effects</t>
  </si>
  <si>
    <t>(+) Acquisitions amortization</t>
  </si>
  <si>
    <t>(+) Deferred income tax/Social cont.</t>
  </si>
  <si>
    <t>31.12.2017</t>
  </si>
  <si>
    <t>12.31.2017</t>
  </si>
  <si>
    <t>Dívida bruta</t>
  </si>
  <si>
    <t>Empréstimos e financiamentos (PC + PNC)</t>
  </si>
  <si>
    <t>Obrigações por aquisição de investimento (PC + PNC)</t>
  </si>
  <si>
    <t>Gross debt</t>
  </si>
  <si>
    <t>Pagamento de remuneração em ações</t>
  </si>
  <si>
    <t>Dividendos pagos</t>
  </si>
  <si>
    <t>Share-based remuneration</t>
  </si>
  <si>
    <t>Lucros a distribuir</t>
  </si>
  <si>
    <t>31.03.2018</t>
  </si>
  <si>
    <t>03.31.2018</t>
  </si>
  <si>
    <t>1T18</t>
  </si>
  <si>
    <t>Aumento de obrigações por aquisição</t>
  </si>
  <si>
    <t>Subscrição</t>
  </si>
  <si>
    <t>Implantação e Customização</t>
  </si>
  <si>
    <t>Serviços</t>
  </si>
  <si>
    <t>Mg. bruta Serviços</t>
  </si>
  <si>
    <t>Mg. Bruta Projetos</t>
  </si>
  <si>
    <t>Mg. Lucro Caixa Ajust.</t>
  </si>
  <si>
    <t>Subscription</t>
  </si>
  <si>
    <t>Implementation</t>
  </si>
  <si>
    <t>Services</t>
  </si>
  <si>
    <t>Services gross mg.</t>
  </si>
  <si>
    <t>Adjusted Cash Earnings</t>
  </si>
  <si>
    <t>1Q18</t>
  </si>
  <si>
    <t xml:space="preserve">Related parties </t>
  </si>
  <si>
    <t>Increase in liabilities arising from investment acquisitions</t>
  </si>
  <si>
    <t>INCREASE IN CASH AND CASH EQUIVALENTS</t>
  </si>
  <si>
    <t>Outras despesas</t>
  </si>
  <si>
    <t>Other expenses</t>
  </si>
  <si>
    <t>2T18</t>
  </si>
  <si>
    <t>2Q18</t>
  </si>
  <si>
    <t>30.06.2018</t>
  </si>
  <si>
    <t>06.30.2018</t>
  </si>
  <si>
    <t>Alienação de ações em tesouraria</t>
  </si>
  <si>
    <t>Outros créditos</t>
  </si>
  <si>
    <t>3T18</t>
  </si>
  <si>
    <t>3Q18</t>
  </si>
  <si>
    <t>30.09.2018</t>
  </si>
  <si>
    <t>09.30.2018</t>
  </si>
  <si>
    <t>Res. oper. antes do res. Financeiro</t>
  </si>
  <si>
    <t>EBIT</t>
  </si>
  <si>
    <t>EBITDA*</t>
  </si>
  <si>
    <t>EBITDA ajustado</t>
  </si>
  <si>
    <t>Mg. EBITDA ajust.</t>
  </si>
  <si>
    <t>*Conforme Instrução CVM 527/12.</t>
  </si>
  <si>
    <t>12.31.2018</t>
  </si>
  <si>
    <t>31.12.2018</t>
  </si>
  <si>
    <t>4T18</t>
  </si>
  <si>
    <t>4Q18</t>
  </si>
  <si>
    <t>1T19</t>
  </si>
  <si>
    <t>1Q19</t>
  </si>
  <si>
    <t>31.03.2019</t>
  </si>
  <si>
    <t>03.31.2019</t>
  </si>
  <si>
    <t>Contas a receber com partes relacionadas</t>
  </si>
  <si>
    <t xml:space="preserve">Títulos e valores mobiliários </t>
  </si>
  <si>
    <t>Participação de não controladores</t>
  </si>
  <si>
    <t>Arrendamento mercantil</t>
  </si>
  <si>
    <t>Obrigações trabalhistas</t>
  </si>
  <si>
    <t>Securities</t>
  </si>
  <si>
    <t xml:space="preserve">Provisões para demandas judiciais </t>
  </si>
  <si>
    <t>2Q19</t>
  </si>
  <si>
    <t>2T19</t>
  </si>
  <si>
    <t>3T19</t>
  </si>
  <si>
    <t>4T19</t>
  </si>
  <si>
    <t>3Q19</t>
  </si>
  <si>
    <t>4Q19</t>
  </si>
  <si>
    <t>Labor liabilities</t>
  </si>
  <si>
    <t>Juros pagos</t>
  </si>
  <si>
    <t>Caixa e equivalentes de caixa de empresas adquiridas</t>
  </si>
  <si>
    <t>Cash and cash equivalents from acquired companies</t>
  </si>
  <si>
    <t>Provisões para demandas judiciais</t>
  </si>
  <si>
    <t>Distribuição de JSCP de exercícios anteriores</t>
  </si>
  <si>
    <t>Distribution of IOC relating to prior years</t>
  </si>
  <si>
    <t>Dívida líquida/EBITDA ajustado LTM</t>
  </si>
  <si>
    <t>Net debt/Adj. EBITDA LTM</t>
  </si>
  <si>
    <t>Net debt (cash) position</t>
  </si>
  <si>
    <t>Dívida (caixa) líquida</t>
  </si>
  <si>
    <t>30.06.2019</t>
  </si>
  <si>
    <t>06.30.2019</t>
  </si>
  <si>
    <t>30.09.2019</t>
  </si>
  <si>
    <t>09.30.2019</t>
  </si>
  <si>
    <t>Total do Patrimônio líquido de controladores</t>
  </si>
  <si>
    <t>Advanced expenses</t>
  </si>
  <si>
    <t>Undistributed dividends</t>
  </si>
  <si>
    <t>Provisions for legal proceedings</t>
  </si>
  <si>
    <t>Shares issue expenses</t>
  </si>
  <si>
    <t>Earnings reserve</t>
  </si>
  <si>
    <t>Total Equity of controlling shareholders</t>
  </si>
  <si>
    <t>Demandas judiciais pagas</t>
  </si>
  <si>
    <t>Imposto de renda e contribuição social pagos</t>
  </si>
  <si>
    <t>31.12.2019</t>
  </si>
  <si>
    <t>12.31.2019</t>
  </si>
  <si>
    <t>Contigências por aquisição de empresas</t>
  </si>
  <si>
    <t>Pagamento de arrendamentos</t>
  </si>
  <si>
    <t>Pagamento de empréstimos</t>
  </si>
  <si>
    <t>1T20</t>
  </si>
  <si>
    <t>1Q20</t>
  </si>
  <si>
    <t>31.03.2020</t>
  </si>
  <si>
    <t>03.31.2020</t>
  </si>
  <si>
    <t>Custos com emissões de ações</t>
  </si>
  <si>
    <t>Net (profit) loss for the year</t>
  </si>
  <si>
    <t>Provisão para bônus e participação nos resultados</t>
  </si>
  <si>
    <t xml:space="preserve">Adiantamentos de clientes </t>
  </si>
  <si>
    <t>Variação nas contas de ativos e passivos operacionais</t>
  </si>
  <si>
    <t>CAIXA LÍQUIDO GERADO PELAS (APLICADO NAS) OPERAÇÕES</t>
  </si>
  <si>
    <t>Aquisição de empresas, líquido do caixa adquirido</t>
  </si>
  <si>
    <t>CAIXA LÍQUIDO APLICADO NAS (GERADO PELAS) ATIVIDADES DE INVESTIMENTO</t>
  </si>
  <si>
    <t>CAIXA LÍQUIDO GERADO PELAS (APLICADO NAS) ATIVIDADES DE FINANCIAMENTO</t>
  </si>
  <si>
    <t>AUMENTO (REDUÇÃO) DE CAIXA E EQUIVALENTES DE CAIXA</t>
  </si>
  <si>
    <t>Judicial deposits</t>
  </si>
  <si>
    <t>Taxes and contributions recoverable</t>
  </si>
  <si>
    <t>Legal demands from the acquisition of companies</t>
  </si>
  <si>
    <t>NET CASH INFLOW (OUTFLOW) FROM OPERATING ACTIVITIES</t>
  </si>
  <si>
    <t>NET CASH INFLOW (OUTFLOW) FROM FINANCING ACTIVITIES</t>
  </si>
  <si>
    <t>Recebimentos (pagamento) de partes relacionadas</t>
  </si>
  <si>
    <t>Payment of dividends</t>
  </si>
  <si>
    <t>Treasury shares sold</t>
  </si>
  <si>
    <t>Loan and financing</t>
  </si>
  <si>
    <t>Amortization of leasings</t>
  </si>
  <si>
    <t>Amortization of loans and financing</t>
  </si>
  <si>
    <t>NET CASH INFLOW (OUTFLOW) FROM INVESTING ACTIVITIES</t>
  </si>
  <si>
    <t>Acquisition of companies, net of cash acquired</t>
  </si>
  <si>
    <t>2Q20</t>
  </si>
  <si>
    <t>2T20</t>
  </si>
  <si>
    <t>Consulting/Torq</t>
  </si>
  <si>
    <t>Mg. Bruta Consulting/Torq</t>
  </si>
  <si>
    <t>Consulting/Torq gross mg.</t>
  </si>
  <si>
    <t>30.06.2020</t>
  </si>
  <si>
    <t>06.30.2020</t>
  </si>
  <si>
    <t>Programa de remuneração em ações</t>
  </si>
  <si>
    <t>Perda estimada com créditos de liquidação duvidosa</t>
  </si>
  <si>
    <t>Provisão para demandas judiciais, líquida</t>
  </si>
  <si>
    <t>Juros e ajuste a valor presente incorridos</t>
  </si>
  <si>
    <t>Equivalência patrimonial</t>
  </si>
  <si>
    <t>Taxes and contributions receivable</t>
  </si>
  <si>
    <t>Financial Lease</t>
  </si>
  <si>
    <t>Equity in the results of subsidiaries</t>
  </si>
  <si>
    <t>Share-based compensation plan</t>
  </si>
  <si>
    <t>Provision for legal claims</t>
  </si>
  <si>
    <t>Estimated losses with doubtful accounts</t>
  </si>
  <si>
    <t>Resultado na baixa de imobilizado</t>
  </si>
  <si>
    <t>Result on write-offs</t>
  </si>
  <si>
    <t>Interest and present value adjustments incurred</t>
  </si>
  <si>
    <t>Lucro líquido (prejuízo) do período</t>
  </si>
  <si>
    <t xml:space="preserve">Provisão de imposto de renda e contribuição social </t>
  </si>
  <si>
    <t>Provision for income tax and social contribution</t>
  </si>
  <si>
    <t>Legal claims paid</t>
  </si>
  <si>
    <t>Advancements</t>
  </si>
  <si>
    <t>Income tax and social contribution paid</t>
  </si>
  <si>
    <t>Receipts (payment) from related parties</t>
  </si>
  <si>
    <t>Interest on loans paid</t>
  </si>
  <si>
    <t>Acquisition of Property, Plant and Equipment and Intangible Assets</t>
  </si>
  <si>
    <t>Resgate (aplicação) em títulos e valores mobiliários</t>
  </si>
  <si>
    <t>Investment in securities</t>
  </si>
  <si>
    <t>Amortization of liabilities arising from investment acquisition</t>
  </si>
  <si>
    <t>Amortização de obrigações por aquisição de investimento</t>
  </si>
  <si>
    <t>3T20</t>
  </si>
  <si>
    <t>3Q20</t>
  </si>
  <si>
    <t>30.09.2020</t>
  </si>
  <si>
    <t>09.30.2020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</si>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</sst>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* #,##0.00_);_(* \(#,##0.00\);_(* &quot;-&quot;??_);_(@_)"/>
    <numFmt numFmtId="165" formatCode="&quot;$&quot;#,##0;[Red]\-&quot;$&quot;#,##0"/>
    <numFmt numFmtId="166" formatCode="0.0%"/>
    <numFmt numFmtId="167" formatCode="_(* #,##0_);_(* \(#,##0\);_(* &quot;-&quot;??_);_(@_)"/>
    <numFmt numFmtId="168" formatCode="#,##0;\(#,##0\)"/>
    <numFmt numFmtId="169" formatCode="_-* #,##0_-;\-* #,##0_-;_-* &quot;-&quot;??_-;_-@_-"/>
    <numFmt numFmtId="170" formatCode="_-* #,##0_-;\(#,##0\);_-* &quot;-&quot;_-;_-@_-"/>
    <numFmt numFmtId="171" formatCode="#,##0;\(#,##0\);\-"/>
    <numFmt numFmtId="172" formatCode="0.000%"/>
    <numFmt numFmtId="173" formatCode="0.0"/>
    <numFmt numFmtId="174" formatCode="0.0\x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color theme="1" tint="0.499984740745262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b/>
      <sz val="10"/>
      <color theme="1" tint="0.499984740745262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i/>
      <sz val="10"/>
      <color theme="1" tint="0.499984740745262"/>
      <name val="Calibri"/>
      <family val="2"/>
    </font>
    <font>
      <i/>
      <sz val="10"/>
      <color theme="1" tint="0.499984740745262"/>
      <name val="Calibri"/>
      <family val="2"/>
    </font>
    <font>
      <sz val="10"/>
      <color theme="0"/>
      <name val="Rubik"/>
    </font>
    <font>
      <b/>
      <sz val="10"/>
      <color theme="0"/>
      <name val="Rubik"/>
    </font>
    <font>
      <sz val="11"/>
      <color theme="1"/>
      <name val="Rubik"/>
    </font>
    <font>
      <i/>
      <sz val="10"/>
      <color theme="0"/>
      <name val="Rubik"/>
    </font>
    <font>
      <b/>
      <i/>
      <sz val="10"/>
      <color theme="0"/>
      <name val="Rubik"/>
    </font>
    <font>
      <b/>
      <sz val="10"/>
      <color rgb="FF000000"/>
      <name val="Rubik"/>
    </font>
    <font>
      <b/>
      <i/>
      <sz val="10"/>
      <name val="Rubik"/>
    </font>
    <font>
      <b/>
      <u/>
      <sz val="10"/>
      <color rgb="FF000000"/>
      <name val="Rubik"/>
    </font>
    <font>
      <b/>
      <i/>
      <u/>
      <sz val="10"/>
      <name val="Rubik"/>
    </font>
    <font>
      <sz val="10"/>
      <color rgb="FF000000"/>
      <name val="Rubik"/>
    </font>
    <font>
      <i/>
      <sz val="10"/>
      <name val="Rubik"/>
    </font>
    <font>
      <sz val="10"/>
      <name val="Rubik"/>
    </font>
    <font>
      <b/>
      <sz val="11"/>
      <color theme="1"/>
      <name val="Rubik"/>
    </font>
    <font>
      <b/>
      <sz val="10"/>
      <name val="Rubik"/>
    </font>
    <font>
      <b/>
      <i/>
      <sz val="10"/>
      <color rgb="FF000000"/>
      <name val="Rubik"/>
    </font>
    <font>
      <b/>
      <u/>
      <sz val="10"/>
      <name val="Rubik"/>
    </font>
    <font>
      <i/>
      <sz val="10"/>
      <color rgb="FF000000"/>
      <name val="Rubik"/>
    </font>
    <font>
      <u/>
      <sz val="10"/>
      <name val="Rubik"/>
    </font>
    <font>
      <b/>
      <i/>
      <sz val="10"/>
      <color theme="1" tint="0.499984740745262"/>
      <name val="Rubik"/>
    </font>
    <font>
      <sz val="10"/>
      <color theme="1" tint="0.499984740745262"/>
      <name val="Rubik"/>
    </font>
    <font>
      <i/>
      <sz val="10"/>
      <color theme="1" tint="0.499984740745262"/>
      <name val="Rubik"/>
    </font>
    <font>
      <b/>
      <sz val="10"/>
      <color theme="1" tint="0.499984740745262"/>
      <name val="Rubik"/>
    </font>
    <font>
      <u/>
      <sz val="10"/>
      <color rgb="FF000000"/>
      <name val="Rubik"/>
    </font>
    <font>
      <i/>
      <u/>
      <sz val="10"/>
      <name val="Rubik"/>
    </font>
    <font>
      <sz val="8"/>
      <color theme="1"/>
      <name val="Rubik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14396B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A461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56">
    <xf numFmtId="0" fontId="0" fillId="0" borderId="0" xfId="0"/>
    <xf numFmtId="0" fontId="3" fillId="3" borderId="0" xfId="0" applyNumberFormat="1" applyFont="1" applyFill="1" applyBorder="1" applyAlignment="1">
      <alignment horizontal="center" vertical="center"/>
    </xf>
    <xf numFmtId="167" fontId="6" fillId="2" borderId="0" xfId="0" applyNumberFormat="1" applyFont="1" applyFill="1" applyBorder="1"/>
    <xf numFmtId="167" fontId="6" fillId="2" borderId="0" xfId="0" applyNumberFormat="1" applyFont="1" applyFill="1" applyBorder="1" applyAlignment="1">
      <alignment horizontal="left" indent="2"/>
    </xf>
    <xf numFmtId="167" fontId="7" fillId="2" borderId="0" xfId="0" applyNumberFormat="1" applyFont="1" applyFill="1" applyBorder="1" applyAlignment="1">
      <alignment horizontal="left" indent="2"/>
    </xf>
    <xf numFmtId="168" fontId="6" fillId="2" borderId="0" xfId="0" applyNumberFormat="1" applyFont="1" applyFill="1" applyBorder="1" applyAlignment="1">
      <alignment horizontal="right"/>
    </xf>
    <xf numFmtId="167" fontId="6" fillId="4" borderId="0" xfId="0" applyNumberFormat="1" applyFont="1" applyFill="1" applyBorder="1" applyAlignment="1">
      <alignment horizontal="left" indent="2"/>
    </xf>
    <xf numFmtId="167" fontId="7" fillId="4" borderId="0" xfId="0" applyNumberFormat="1" applyFont="1" applyFill="1" applyBorder="1" applyAlignment="1">
      <alignment horizontal="left" indent="2"/>
    </xf>
    <xf numFmtId="167" fontId="6" fillId="4" borderId="0" xfId="0" applyNumberFormat="1" applyFont="1" applyFill="1" applyBorder="1" applyAlignment="1">
      <alignment horizontal="left" indent="3"/>
    </xf>
    <xf numFmtId="167" fontId="7" fillId="4" borderId="0" xfId="0" applyNumberFormat="1" applyFont="1" applyFill="1" applyBorder="1" applyAlignment="1">
      <alignment horizontal="left" indent="3"/>
    </xf>
    <xf numFmtId="167" fontId="6" fillId="2" borderId="0" xfId="0" applyNumberFormat="1" applyFont="1" applyFill="1" applyBorder="1" applyAlignment="1">
      <alignment horizontal="left" indent="3"/>
    </xf>
    <xf numFmtId="167" fontId="7" fillId="2" borderId="0" xfId="0" applyNumberFormat="1" applyFont="1" applyFill="1" applyBorder="1" applyAlignment="1">
      <alignment horizontal="left" indent="3"/>
    </xf>
    <xf numFmtId="167" fontId="6" fillId="4" borderId="0" xfId="0" applyNumberFormat="1" applyFont="1" applyFill="1" applyBorder="1" applyAlignment="1">
      <alignment horizontal="left" indent="1"/>
    </xf>
    <xf numFmtId="167" fontId="7" fillId="4" borderId="0" xfId="0" applyNumberFormat="1" applyFont="1" applyFill="1" applyBorder="1" applyAlignment="1">
      <alignment horizontal="left" indent="1"/>
    </xf>
    <xf numFmtId="167" fontId="6" fillId="2" borderId="0" xfId="0" applyNumberFormat="1" applyFont="1" applyFill="1" applyBorder="1" applyAlignment="1">
      <alignment horizontal="left" indent="1"/>
    </xf>
    <xf numFmtId="167" fontId="7" fillId="2" borderId="0" xfId="0" applyNumberFormat="1" applyFont="1" applyFill="1" applyBorder="1" applyAlignment="1">
      <alignment horizontal="left" indent="1"/>
    </xf>
    <xf numFmtId="0" fontId="6" fillId="2" borderId="0" xfId="0" applyFont="1" applyFill="1" applyBorder="1"/>
    <xf numFmtId="167" fontId="5" fillId="2" borderId="0" xfId="0" applyNumberFormat="1" applyFont="1" applyFill="1" applyBorder="1"/>
    <xf numFmtId="0" fontId="7" fillId="2" borderId="0" xfId="0" applyFont="1" applyFill="1" applyBorder="1"/>
    <xf numFmtId="0" fontId="6" fillId="2" borderId="0" xfId="0" applyFont="1" applyFill="1" applyBorder="1" applyAlignment="1">
      <alignment horizontal="right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center" vertical="center"/>
    </xf>
    <xf numFmtId="167" fontId="5" fillId="4" borderId="0" xfId="0" applyNumberFormat="1" applyFont="1" applyFill="1" applyBorder="1"/>
    <xf numFmtId="167" fontId="8" fillId="4" borderId="0" xfId="0" applyNumberFormat="1" applyFont="1" applyFill="1" applyBorder="1"/>
    <xf numFmtId="167" fontId="8" fillId="2" borderId="0" xfId="0" applyNumberFormat="1" applyFont="1" applyFill="1" applyBorder="1"/>
    <xf numFmtId="168" fontId="5" fillId="2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/>
    <xf numFmtId="167" fontId="9" fillId="4" borderId="0" xfId="0" applyNumberFormat="1" applyFont="1" applyFill="1" applyBorder="1"/>
    <xf numFmtId="167" fontId="9" fillId="4" borderId="0" xfId="0" applyNumberFormat="1" applyFont="1" applyFill="1" applyBorder="1" applyAlignment="1">
      <alignment horizontal="left" indent="1"/>
    </xf>
    <xf numFmtId="0" fontId="9" fillId="2" borderId="0" xfId="0" applyFont="1" applyFill="1" applyBorder="1"/>
    <xf numFmtId="167" fontId="9" fillId="2" borderId="0" xfId="0" applyNumberFormat="1" applyFont="1" applyFill="1" applyBorder="1" applyAlignment="1">
      <alignment horizontal="left" indent="1"/>
    </xf>
    <xf numFmtId="168" fontId="5" fillId="2" borderId="0" xfId="0" applyNumberFormat="1" applyFont="1" applyFill="1" applyBorder="1"/>
    <xf numFmtId="168" fontId="6" fillId="2" borderId="0" xfId="0" applyNumberFormat="1" applyFont="1" applyFill="1" applyBorder="1"/>
    <xf numFmtId="168" fontId="6" fillId="2" borderId="0" xfId="0" applyNumberFormat="1" applyFont="1" applyFill="1" applyBorder="1" applyAlignment="1">
      <alignment horizontal="left" indent="1"/>
    </xf>
    <xf numFmtId="168" fontId="6" fillId="2" borderId="0" xfId="0" applyNumberFormat="1" applyFont="1" applyFill="1" applyBorder="1" applyAlignment="1">
      <alignment horizontal="left"/>
    </xf>
    <xf numFmtId="168" fontId="7" fillId="2" borderId="0" xfId="0" applyNumberFormat="1" applyFont="1" applyFill="1" applyBorder="1" applyAlignment="1">
      <alignment horizontal="left"/>
    </xf>
    <xf numFmtId="168" fontId="5" fillId="4" borderId="0" xfId="0" applyNumberFormat="1" applyFont="1" applyFill="1" applyBorder="1" applyAlignment="1">
      <alignment horizontal="left"/>
    </xf>
    <xf numFmtId="168" fontId="8" fillId="4" borderId="0" xfId="0" applyNumberFormat="1" applyFont="1" applyFill="1" applyBorder="1" applyAlignment="1">
      <alignment horizontal="left"/>
    </xf>
    <xf numFmtId="168" fontId="7" fillId="2" borderId="0" xfId="0" applyNumberFormat="1" applyFont="1" applyFill="1" applyBorder="1"/>
    <xf numFmtId="166" fontId="9" fillId="2" borderId="0" xfId="1" applyNumberFormat="1" applyFont="1" applyFill="1" applyBorder="1" applyAlignment="1">
      <alignment horizontal="right"/>
    </xf>
    <xf numFmtId="0" fontId="10" fillId="2" borderId="0" xfId="0" applyFont="1" applyFill="1" applyBorder="1" applyAlignment="1">
      <alignment horizontal="right"/>
    </xf>
    <xf numFmtId="168" fontId="5" fillId="2" borderId="7" xfId="0" applyNumberFormat="1" applyFont="1" applyFill="1" applyBorder="1" applyAlignment="1">
      <alignment horizontal="left"/>
    </xf>
    <xf numFmtId="168" fontId="8" fillId="2" borderId="7" xfId="0" applyNumberFormat="1" applyFont="1" applyFill="1" applyBorder="1" applyAlignment="1">
      <alignment horizontal="left"/>
    </xf>
    <xf numFmtId="168" fontId="5" fillId="2" borderId="0" xfId="0" applyNumberFormat="1" applyFont="1" applyFill="1" applyBorder="1" applyAlignment="1">
      <alignment horizontal="left"/>
    </xf>
    <xf numFmtId="168" fontId="8" fillId="2" borderId="0" xfId="0" applyNumberFormat="1" applyFont="1" applyFill="1" applyBorder="1" applyAlignment="1">
      <alignment horizontal="left"/>
    </xf>
    <xf numFmtId="168" fontId="11" fillId="2" borderId="0" xfId="0" applyNumberFormat="1" applyFont="1" applyFill="1" applyBorder="1"/>
    <xf numFmtId="168" fontId="6" fillId="4" borderId="0" xfId="0" applyNumberFormat="1" applyFont="1" applyFill="1" applyBorder="1" applyAlignment="1">
      <alignment horizontal="left"/>
    </xf>
    <xf numFmtId="168" fontId="7" fillId="4" borderId="0" xfId="0" applyNumberFormat="1" applyFont="1" applyFill="1" applyBorder="1" applyAlignment="1">
      <alignment horizontal="left"/>
    </xf>
    <xf numFmtId="0" fontId="2" fillId="7" borderId="0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9" fontId="6" fillId="2" borderId="0" xfId="1" applyFont="1" applyFill="1" applyBorder="1" applyAlignment="1">
      <alignment horizontal="right"/>
    </xf>
    <xf numFmtId="171" fontId="6" fillId="2" borderId="0" xfId="0" applyNumberFormat="1" applyFont="1" applyFill="1" applyBorder="1" applyAlignment="1">
      <alignment horizontal="left" indent="1"/>
    </xf>
    <xf numFmtId="171" fontId="6" fillId="4" borderId="0" xfId="0" applyNumberFormat="1" applyFont="1" applyFill="1" applyBorder="1" applyAlignment="1">
      <alignment horizontal="left" indent="1"/>
    </xf>
    <xf numFmtId="0" fontId="6" fillId="3" borderId="0" xfId="0" quotePrefix="1" applyNumberFormat="1" applyFont="1" applyFill="1" applyBorder="1" applyAlignment="1">
      <alignment horizontal="center" vertical="center"/>
    </xf>
    <xf numFmtId="171" fontId="5" fillId="2" borderId="0" xfId="0" applyNumberFormat="1" applyFont="1" applyFill="1" applyBorder="1"/>
    <xf numFmtId="171" fontId="6" fillId="2" borderId="0" xfId="0" applyNumberFormat="1" applyFont="1" applyFill="1" applyBorder="1" applyAlignment="1">
      <alignment horizontal="left" indent="2"/>
    </xf>
    <xf numFmtId="171" fontId="5" fillId="4" borderId="0" xfId="0" applyNumberFormat="1" applyFont="1" applyFill="1" applyBorder="1"/>
    <xf numFmtId="171" fontId="5" fillId="4" borderId="0" xfId="0" applyNumberFormat="1" applyFont="1" applyFill="1" applyBorder="1" applyAlignment="1">
      <alignment horizontal="left"/>
    </xf>
    <xf numFmtId="167" fontId="9" fillId="4" borderId="0" xfId="0" applyNumberFormat="1" applyFont="1" applyFill="1" applyBorder="1" applyAlignment="1">
      <alignment horizontal="left" indent="2"/>
    </xf>
    <xf numFmtId="167" fontId="9" fillId="2" borderId="10" xfId="0" applyNumberFormat="1" applyFont="1" applyFill="1" applyBorder="1"/>
    <xf numFmtId="167" fontId="9" fillId="2" borderId="10" xfId="0" applyNumberFormat="1" applyFont="1" applyFill="1" applyBorder="1" applyAlignment="1">
      <alignment horizontal="left"/>
    </xf>
    <xf numFmtId="167" fontId="10" fillId="2" borderId="10" xfId="0" applyNumberFormat="1" applyFont="1" applyFill="1" applyBorder="1"/>
    <xf numFmtId="171" fontId="7" fillId="2" borderId="0" xfId="0" applyNumberFormat="1" applyFont="1" applyFill="1" applyBorder="1" applyAlignment="1">
      <alignment horizontal="left" indent="1"/>
    </xf>
    <xf numFmtId="171" fontId="7" fillId="4" borderId="0" xfId="0" applyNumberFormat="1" applyFont="1" applyFill="1" applyBorder="1" applyAlignment="1">
      <alignment horizontal="left" indent="1"/>
    </xf>
    <xf numFmtId="171" fontId="12" fillId="8" borderId="0" xfId="0" applyNumberFormat="1" applyFont="1" applyFill="1" applyBorder="1" applyAlignment="1">
      <alignment horizontal="right"/>
    </xf>
    <xf numFmtId="171" fontId="12" fillId="8" borderId="1" xfId="0" applyNumberFormat="1" applyFont="1" applyFill="1" applyBorder="1" applyAlignment="1">
      <alignment horizontal="right"/>
    </xf>
    <xf numFmtId="171" fontId="12" fillId="8" borderId="2" xfId="0" applyNumberFormat="1" applyFont="1" applyFill="1" applyBorder="1" applyAlignment="1">
      <alignment horizontal="right"/>
    </xf>
    <xf numFmtId="171" fontId="12" fillId="9" borderId="0" xfId="0" applyNumberFormat="1" applyFont="1" applyFill="1" applyBorder="1" applyAlignment="1">
      <alignment horizontal="right"/>
    </xf>
    <xf numFmtId="171" fontId="12" fillId="9" borderId="1" xfId="0" applyNumberFormat="1" applyFont="1" applyFill="1" applyBorder="1" applyAlignment="1">
      <alignment horizontal="right"/>
    </xf>
    <xf numFmtId="171" fontId="12" fillId="9" borderId="2" xfId="0" applyNumberFormat="1" applyFont="1" applyFill="1" applyBorder="1" applyAlignment="1">
      <alignment horizontal="right"/>
    </xf>
    <xf numFmtId="168" fontId="12" fillId="8" borderId="0" xfId="0" applyNumberFormat="1" applyFont="1" applyFill="1" applyBorder="1" applyAlignment="1">
      <alignment horizontal="right"/>
    </xf>
    <xf numFmtId="168" fontId="12" fillId="8" borderId="12" xfId="0" applyNumberFormat="1" applyFont="1" applyFill="1" applyBorder="1" applyAlignment="1">
      <alignment horizontal="right"/>
    </xf>
    <xf numFmtId="0" fontId="12" fillId="8" borderId="0" xfId="0" applyFont="1" applyFill="1" applyBorder="1" applyAlignment="1">
      <alignment horizontal="right"/>
    </xf>
    <xf numFmtId="0" fontId="12" fillId="8" borderId="0" xfId="0" applyFont="1" applyFill="1" applyBorder="1"/>
    <xf numFmtId="173" fontId="12" fillId="8" borderId="4" xfId="0" applyNumberFormat="1" applyFont="1" applyFill="1" applyBorder="1"/>
    <xf numFmtId="173" fontId="12" fillId="8" borderId="0" xfId="0" applyNumberFormat="1" applyFont="1" applyFill="1" applyBorder="1"/>
    <xf numFmtId="0" fontId="12" fillId="8" borderId="12" xfId="0" applyFont="1" applyFill="1" applyBorder="1"/>
    <xf numFmtId="0" fontId="12" fillId="8" borderId="4" xfId="0" applyFont="1" applyFill="1" applyBorder="1"/>
    <xf numFmtId="0" fontId="3" fillId="2" borderId="0" xfId="0" applyNumberFormat="1" applyFont="1" applyFill="1" applyBorder="1" applyAlignment="1">
      <alignment horizontal="center" vertical="center"/>
    </xf>
    <xf numFmtId="171" fontId="13" fillId="8" borderId="0" xfId="0" applyNumberFormat="1" applyFont="1" applyFill="1" applyBorder="1" applyAlignment="1">
      <alignment horizontal="right"/>
    </xf>
    <xf numFmtId="171" fontId="13" fillId="8" borderId="1" xfId="0" applyNumberFormat="1" applyFont="1" applyFill="1" applyBorder="1" applyAlignment="1">
      <alignment horizontal="right"/>
    </xf>
    <xf numFmtId="171" fontId="13" fillId="8" borderId="2" xfId="0" applyNumberFormat="1" applyFont="1" applyFill="1" applyBorder="1" applyAlignment="1">
      <alignment horizontal="right"/>
    </xf>
    <xf numFmtId="171" fontId="12" fillId="9" borderId="0" xfId="4" applyNumberFormat="1" applyFont="1" applyFill="1" applyBorder="1" applyAlignment="1">
      <alignment horizontal="right"/>
    </xf>
    <xf numFmtId="171" fontId="13" fillId="9" borderId="0" xfId="0" applyNumberFormat="1" applyFont="1" applyFill="1" applyBorder="1" applyAlignment="1">
      <alignment horizontal="right"/>
    </xf>
    <xf numFmtId="171" fontId="13" fillId="9" borderId="1" xfId="0" applyNumberFormat="1" applyFont="1" applyFill="1" applyBorder="1" applyAlignment="1">
      <alignment horizontal="right"/>
    </xf>
    <xf numFmtId="171" fontId="13" fillId="9" borderId="2" xfId="0" applyNumberFormat="1" applyFont="1" applyFill="1" applyBorder="1" applyAlignment="1">
      <alignment horizontal="right"/>
    </xf>
    <xf numFmtId="171" fontId="13" fillId="9" borderId="0" xfId="0" applyNumberFormat="1" applyFont="1" applyFill="1" applyBorder="1"/>
    <xf numFmtId="171" fontId="13" fillId="9" borderId="1" xfId="0" applyNumberFormat="1" applyFont="1" applyFill="1" applyBorder="1"/>
    <xf numFmtId="171" fontId="13" fillId="9" borderId="2" xfId="0" applyNumberFormat="1" applyFont="1" applyFill="1" applyBorder="1"/>
    <xf numFmtId="171" fontId="12" fillId="8" borderId="0" xfId="0" applyNumberFormat="1" applyFont="1" applyFill="1" applyBorder="1"/>
    <xf numFmtId="171" fontId="12" fillId="8" borderId="1" xfId="0" applyNumberFormat="1" applyFont="1" applyFill="1" applyBorder="1"/>
    <xf numFmtId="171" fontId="12" fillId="8" borderId="2" xfId="0" applyNumberFormat="1" applyFont="1" applyFill="1" applyBorder="1"/>
    <xf numFmtId="171" fontId="12" fillId="9" borderId="0" xfId="0" applyNumberFormat="1" applyFont="1" applyFill="1" applyBorder="1"/>
    <xf numFmtId="171" fontId="12" fillId="9" borderId="1" xfId="0" applyNumberFormat="1" applyFont="1" applyFill="1" applyBorder="1"/>
    <xf numFmtId="171" fontId="12" fillId="9" borderId="2" xfId="0" applyNumberFormat="1" applyFont="1" applyFill="1" applyBorder="1"/>
    <xf numFmtId="168" fontId="13" fillId="9" borderId="0" xfId="0" applyNumberFormat="1" applyFont="1" applyFill="1" applyBorder="1" applyAlignment="1">
      <alignment horizontal="right"/>
    </xf>
    <xf numFmtId="168" fontId="13" fillId="9" borderId="1" xfId="0" applyNumberFormat="1" applyFont="1" applyFill="1" applyBorder="1" applyAlignment="1">
      <alignment horizontal="right"/>
    </xf>
    <xf numFmtId="168" fontId="13" fillId="9" borderId="2" xfId="0" applyNumberFormat="1" applyFont="1" applyFill="1" applyBorder="1" applyAlignment="1">
      <alignment horizontal="right"/>
    </xf>
    <xf numFmtId="171" fontId="8" fillId="2" borderId="0" xfId="0" applyNumberFormat="1" applyFont="1" applyFill="1" applyBorder="1"/>
    <xf numFmtId="166" fontId="8" fillId="2" borderId="0" xfId="1" applyNumberFormat="1" applyFont="1" applyFill="1" applyBorder="1" applyAlignment="1">
      <alignment horizontal="right"/>
    </xf>
    <xf numFmtId="171" fontId="7" fillId="2" borderId="0" xfId="0" applyNumberFormat="1" applyFont="1" applyFill="1" applyBorder="1" applyAlignment="1">
      <alignment horizontal="left" indent="2"/>
    </xf>
    <xf numFmtId="166" fontId="7" fillId="2" borderId="0" xfId="1" applyNumberFormat="1" applyFont="1" applyFill="1" applyBorder="1" applyAlignment="1">
      <alignment horizontal="right"/>
    </xf>
    <xf numFmtId="171" fontId="8" fillId="4" borderId="0" xfId="0" applyNumberFormat="1" applyFont="1" applyFill="1" applyBorder="1"/>
    <xf numFmtId="171" fontId="8" fillId="4" borderId="0" xfId="0" applyNumberFormat="1" applyFont="1" applyFill="1" applyBorder="1" applyAlignment="1">
      <alignment horizontal="left"/>
    </xf>
    <xf numFmtId="168" fontId="8" fillId="2" borderId="7" xfId="0" applyNumberFormat="1" applyFont="1" applyFill="1" applyBorder="1" applyAlignment="1">
      <alignment horizontal="left" indent="1"/>
    </xf>
    <xf numFmtId="171" fontId="13" fillId="8" borderId="8" xfId="0" applyNumberFormat="1" applyFont="1" applyFill="1" applyBorder="1" applyAlignment="1">
      <alignment horizontal="right"/>
    </xf>
    <xf numFmtId="171" fontId="13" fillId="8" borderId="7" xfId="0" applyNumberFormat="1" applyFont="1" applyFill="1" applyBorder="1" applyAlignment="1">
      <alignment horizontal="right"/>
    </xf>
    <xf numFmtId="171" fontId="13" fillId="8" borderId="9" xfId="0" applyNumberFormat="1" applyFont="1" applyFill="1" applyBorder="1" applyAlignment="1">
      <alignment horizontal="right"/>
    </xf>
    <xf numFmtId="166" fontId="4" fillId="2" borderId="0" xfId="1" applyNumberFormat="1" applyFont="1" applyFill="1" applyBorder="1" applyAlignment="1">
      <alignment horizontal="center" vertical="center" wrapText="1"/>
    </xf>
    <xf numFmtId="171" fontId="12" fillId="2" borderId="0" xfId="0" applyNumberFormat="1" applyFont="1" applyFill="1" applyBorder="1" applyAlignment="1">
      <alignment horizontal="right"/>
    </xf>
    <xf numFmtId="171" fontId="12" fillId="2" borderId="1" xfId="0" applyNumberFormat="1" applyFont="1" applyFill="1" applyBorder="1" applyAlignment="1">
      <alignment horizontal="right"/>
    </xf>
    <xf numFmtId="171" fontId="12" fillId="2" borderId="2" xfId="0" applyNumberFormat="1" applyFont="1" applyFill="1" applyBorder="1" applyAlignment="1">
      <alignment horizontal="right"/>
    </xf>
    <xf numFmtId="171" fontId="13" fillId="10" borderId="0" xfId="0" applyNumberFormat="1" applyFont="1" applyFill="1" applyBorder="1" applyAlignment="1">
      <alignment horizontal="right"/>
    </xf>
    <xf numFmtId="171" fontId="13" fillId="10" borderId="1" xfId="0" applyNumberFormat="1" applyFont="1" applyFill="1" applyBorder="1" applyAlignment="1">
      <alignment horizontal="right"/>
    </xf>
    <xf numFmtId="171" fontId="13" fillId="10" borderId="2" xfId="0" applyNumberFormat="1" applyFont="1" applyFill="1" applyBorder="1" applyAlignment="1">
      <alignment horizontal="right"/>
    </xf>
    <xf numFmtId="171" fontId="13" fillId="2" borderId="0" xfId="0" applyNumberFormat="1" applyFont="1" applyFill="1" applyBorder="1" applyAlignment="1">
      <alignment horizontal="right"/>
    </xf>
    <xf numFmtId="166" fontId="14" fillId="8" borderId="0" xfId="1" applyNumberFormat="1" applyFont="1" applyFill="1" applyBorder="1" applyAlignment="1">
      <alignment horizontal="right"/>
    </xf>
    <xf numFmtId="166" fontId="14" fillId="8" borderId="1" xfId="1" applyNumberFormat="1" applyFont="1" applyFill="1" applyBorder="1" applyAlignment="1">
      <alignment horizontal="right"/>
    </xf>
    <xf numFmtId="166" fontId="14" fillId="8" borderId="2" xfId="1" applyNumberFormat="1" applyFont="1" applyFill="1" applyBorder="1" applyAlignment="1">
      <alignment horizontal="right"/>
    </xf>
    <xf numFmtId="168" fontId="10" fillId="2" borderId="0" xfId="0" applyNumberFormat="1" applyFont="1" applyFill="1" applyBorder="1" applyAlignment="1">
      <alignment horizontal="right"/>
    </xf>
    <xf numFmtId="167" fontId="10" fillId="2" borderId="0" xfId="0" applyNumberFormat="1" applyFont="1" applyFill="1" applyBorder="1"/>
    <xf numFmtId="166" fontId="15" fillId="9" borderId="0" xfId="1" applyNumberFormat="1" applyFont="1" applyFill="1" applyBorder="1" applyAlignment="1">
      <alignment horizontal="right"/>
    </xf>
    <xf numFmtId="166" fontId="15" fillId="9" borderId="1" xfId="1" applyNumberFormat="1" applyFont="1" applyFill="1" applyBorder="1" applyAlignment="1">
      <alignment horizontal="right"/>
    </xf>
    <xf numFmtId="166" fontId="15" fillId="9" borderId="2" xfId="1" applyNumberFormat="1" applyFont="1" applyFill="1" applyBorder="1" applyAlignment="1">
      <alignment horizontal="right"/>
    </xf>
    <xf numFmtId="168" fontId="11" fillId="2" borderId="0" xfId="0" applyNumberFormat="1" applyFont="1" applyFill="1" applyBorder="1" applyAlignment="1">
      <alignment horizontal="right"/>
    </xf>
    <xf numFmtId="168" fontId="10" fillId="2" borderId="0" xfId="0" applyNumberFormat="1" applyFont="1" applyFill="1" applyBorder="1"/>
    <xf numFmtId="172" fontId="15" fillId="9" borderId="2" xfId="1" applyNumberFormat="1" applyFont="1" applyFill="1" applyBorder="1" applyAlignment="1">
      <alignment horizontal="right"/>
    </xf>
    <xf numFmtId="166" fontId="15" fillId="8" borderId="10" xfId="1" applyNumberFormat="1" applyFont="1" applyFill="1" applyBorder="1" applyAlignment="1">
      <alignment horizontal="right"/>
    </xf>
    <xf numFmtId="166" fontId="15" fillId="8" borderId="11" xfId="1" applyNumberFormat="1" applyFont="1" applyFill="1" applyBorder="1" applyAlignment="1">
      <alignment horizontal="right"/>
    </xf>
    <xf numFmtId="166" fontId="15" fillId="8" borderId="3" xfId="1" applyNumberFormat="1" applyFont="1" applyFill="1" applyBorder="1" applyAlignment="1">
      <alignment horizontal="right"/>
    </xf>
    <xf numFmtId="171" fontId="12" fillId="2" borderId="0" xfId="4" applyNumberFormat="1" applyFont="1" applyFill="1" applyBorder="1" applyAlignment="1">
      <alignment horizontal="right"/>
    </xf>
    <xf numFmtId="171" fontId="12" fillId="2" borderId="1" xfId="4" applyNumberFormat="1" applyFont="1" applyFill="1" applyBorder="1" applyAlignment="1">
      <alignment horizontal="right"/>
    </xf>
    <xf numFmtId="171" fontId="12" fillId="2" borderId="2" xfId="4" applyNumberFormat="1" applyFont="1" applyFill="1" applyBorder="1" applyAlignment="1">
      <alignment horizontal="right"/>
    </xf>
    <xf numFmtId="171" fontId="12" fillId="10" borderId="0" xfId="0" applyNumberFormat="1" applyFont="1" applyFill="1" applyBorder="1" applyAlignment="1">
      <alignment horizontal="right"/>
    </xf>
    <xf numFmtId="171" fontId="12" fillId="10" borderId="1" xfId="0" applyNumberFormat="1" applyFont="1" applyFill="1" applyBorder="1" applyAlignment="1">
      <alignment horizontal="right"/>
    </xf>
    <xf numFmtId="171" fontId="12" fillId="10" borderId="2" xfId="0" applyNumberFormat="1" applyFont="1" applyFill="1" applyBorder="1" applyAlignment="1">
      <alignment horizontal="right"/>
    </xf>
    <xf numFmtId="171" fontId="12" fillId="9" borderId="1" xfId="4" applyNumberFormat="1" applyFont="1" applyFill="1" applyBorder="1" applyAlignment="1">
      <alignment horizontal="right"/>
    </xf>
    <xf numFmtId="0" fontId="18" fillId="2" borderId="0" xfId="0" applyFont="1" applyFill="1"/>
    <xf numFmtId="0" fontId="19" fillId="6" borderId="0" xfId="0" applyFont="1" applyFill="1" applyBorder="1" applyAlignment="1">
      <alignment horizontal="center"/>
    </xf>
    <xf numFmtId="0" fontId="19" fillId="6" borderId="0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20" fillId="6" borderId="0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/>
    </xf>
    <xf numFmtId="169" fontId="20" fillId="6" borderId="0" xfId="2" applyNumberFormat="1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171" fontId="21" fillId="2" borderId="1" xfId="3" applyNumberFormat="1" applyFont="1" applyFill="1" applyBorder="1" applyAlignment="1">
      <alignment horizontal="right" vertical="center"/>
    </xf>
    <xf numFmtId="171" fontId="21" fillId="2" borderId="0" xfId="3" applyNumberFormat="1" applyFont="1" applyFill="1" applyBorder="1" applyAlignment="1">
      <alignment horizontal="right" vertical="center"/>
    </xf>
    <xf numFmtId="171" fontId="21" fillId="2" borderId="2" xfId="3" applyNumberFormat="1" applyFont="1" applyFill="1" applyBorder="1" applyAlignment="1">
      <alignment horizontal="right" vertical="center"/>
    </xf>
    <xf numFmtId="171" fontId="21" fillId="2" borderId="0" xfId="2" applyNumberFormat="1" applyFont="1" applyFill="1" applyBorder="1" applyAlignment="1">
      <alignment horizontal="right" vertical="center"/>
    </xf>
    <xf numFmtId="0" fontId="23" fillId="4" borderId="0" xfId="0" applyFont="1" applyFill="1" applyBorder="1" applyAlignment="1">
      <alignment horizontal="left" vertical="center" indent="1"/>
    </xf>
    <xf numFmtId="0" fontId="24" fillId="4" borderId="0" xfId="0" applyFont="1" applyFill="1" applyBorder="1" applyAlignment="1">
      <alignment horizontal="left" vertical="center" indent="1"/>
    </xf>
    <xf numFmtId="171" fontId="23" fillId="4" borderId="1" xfId="3" applyNumberFormat="1" applyFont="1" applyFill="1" applyBorder="1" applyAlignment="1">
      <alignment horizontal="right" vertical="center"/>
    </xf>
    <xf numFmtId="171" fontId="23" fillId="4" borderId="0" xfId="3" applyNumberFormat="1" applyFont="1" applyFill="1" applyBorder="1" applyAlignment="1">
      <alignment horizontal="right" vertical="center"/>
    </xf>
    <xf numFmtId="171" fontId="23" fillId="4" borderId="2" xfId="3" applyNumberFormat="1" applyFont="1" applyFill="1" applyBorder="1" applyAlignment="1">
      <alignment horizontal="right" vertical="center"/>
    </xf>
    <xf numFmtId="164" fontId="23" fillId="4" borderId="0" xfId="4" applyFont="1" applyFill="1" applyBorder="1" applyAlignment="1">
      <alignment horizontal="right" vertical="center"/>
    </xf>
    <xf numFmtId="171" fontId="23" fillId="4" borderId="0" xfId="2" applyNumberFormat="1" applyFont="1" applyFill="1" applyBorder="1" applyAlignment="1">
      <alignment horizontal="right" vertical="center"/>
    </xf>
    <xf numFmtId="0" fontId="25" fillId="2" borderId="0" xfId="0" applyFont="1" applyFill="1" applyBorder="1" applyAlignment="1">
      <alignment horizontal="left" vertical="center" indent="2"/>
    </xf>
    <xf numFmtId="0" fontId="26" fillId="2" borderId="0" xfId="0" applyFont="1" applyFill="1" applyBorder="1" applyAlignment="1">
      <alignment horizontal="left" vertical="center" indent="2"/>
    </xf>
    <xf numFmtId="171" fontId="25" fillId="2" borderId="1" xfId="3" applyNumberFormat="1" applyFont="1" applyFill="1" applyBorder="1" applyAlignment="1">
      <alignment horizontal="right" vertical="center"/>
    </xf>
    <xf numFmtId="171" fontId="25" fillId="2" borderId="0" xfId="3" applyNumberFormat="1" applyFont="1" applyFill="1" applyBorder="1" applyAlignment="1">
      <alignment horizontal="right" vertical="center"/>
    </xf>
    <xf numFmtId="171" fontId="25" fillId="2" borderId="2" xfId="3" applyNumberFormat="1" applyFont="1" applyFill="1" applyBorder="1" applyAlignment="1">
      <alignment horizontal="right" vertical="center"/>
    </xf>
    <xf numFmtId="171" fontId="25" fillId="2" borderId="0" xfId="2" applyNumberFormat="1" applyFont="1" applyFill="1" applyBorder="1" applyAlignment="1">
      <alignment horizontal="right" vertical="center"/>
    </xf>
    <xf numFmtId="0" fontId="25" fillId="4" borderId="0" xfId="0" applyFont="1" applyFill="1" applyBorder="1" applyAlignment="1">
      <alignment horizontal="left" vertical="center" indent="2"/>
    </xf>
    <xf numFmtId="0" fontId="26" fillId="4" borderId="0" xfId="0" applyFont="1" applyFill="1" applyBorder="1" applyAlignment="1">
      <alignment horizontal="left" vertical="center" indent="2"/>
    </xf>
    <xf numFmtId="171" fontId="25" fillId="4" borderId="1" xfId="3" applyNumberFormat="1" applyFont="1" applyFill="1" applyBorder="1" applyAlignment="1">
      <alignment horizontal="right" vertical="center"/>
    </xf>
    <xf numFmtId="171" fontId="25" fillId="4" borderId="0" xfId="3" applyNumberFormat="1" applyFont="1" applyFill="1" applyBorder="1" applyAlignment="1">
      <alignment horizontal="right" vertical="center"/>
    </xf>
    <xf numFmtId="171" fontId="25" fillId="4" borderId="2" xfId="3" applyNumberFormat="1" applyFont="1" applyFill="1" applyBorder="1" applyAlignment="1">
      <alignment horizontal="right" vertical="center"/>
    </xf>
    <xf numFmtId="171" fontId="25" fillId="4" borderId="0" xfId="2" applyNumberFormat="1" applyFont="1" applyFill="1" applyBorder="1" applyAlignment="1">
      <alignment horizontal="right" vertical="center"/>
    </xf>
    <xf numFmtId="171" fontId="27" fillId="4" borderId="1" xfId="3" applyNumberFormat="1" applyFont="1" applyFill="1" applyBorder="1" applyAlignment="1">
      <alignment horizontal="right" vertical="center"/>
    </xf>
    <xf numFmtId="0" fontId="23" fillId="4" borderId="0" xfId="0" applyFont="1" applyFill="1" applyAlignment="1">
      <alignment horizontal="left" vertical="center" indent="1"/>
    </xf>
    <xf numFmtId="169" fontId="18" fillId="2" borderId="0" xfId="2" applyNumberFormat="1" applyFont="1" applyFill="1"/>
    <xf numFmtId="0" fontId="18" fillId="2" borderId="0" xfId="0" applyFont="1" applyFill="1" applyBorder="1"/>
    <xf numFmtId="0" fontId="21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left" vertical="center"/>
    </xf>
    <xf numFmtId="170" fontId="21" fillId="4" borderId="8" xfId="3" applyNumberFormat="1" applyFont="1" applyFill="1" applyBorder="1" applyAlignment="1">
      <alignment horizontal="right" vertical="center"/>
    </xf>
    <xf numFmtId="170" fontId="21" fillId="4" borderId="7" xfId="3" applyNumberFormat="1" applyFont="1" applyFill="1" applyBorder="1" applyAlignment="1">
      <alignment horizontal="right" vertical="center"/>
    </xf>
    <xf numFmtId="170" fontId="21" fillId="4" borderId="9" xfId="3" applyNumberFormat="1" applyFont="1" applyFill="1" applyBorder="1" applyAlignment="1">
      <alignment horizontal="right" vertical="center"/>
    </xf>
    <xf numFmtId="169" fontId="21" fillId="4" borderId="7" xfId="2" applyNumberFormat="1" applyFont="1" applyFill="1" applyBorder="1" applyAlignment="1">
      <alignment horizontal="right" vertical="center"/>
    </xf>
    <xf numFmtId="0" fontId="28" fillId="2" borderId="0" xfId="0" applyFont="1" applyFill="1"/>
    <xf numFmtId="170" fontId="25" fillId="2" borderId="1" xfId="3" applyNumberFormat="1" applyFont="1" applyFill="1" applyBorder="1" applyAlignment="1">
      <alignment horizontal="right" vertical="center"/>
    </xf>
    <xf numFmtId="170" fontId="25" fillId="2" borderId="0" xfId="3" applyNumberFormat="1" applyFont="1" applyFill="1" applyBorder="1" applyAlignment="1">
      <alignment horizontal="right" vertical="center"/>
    </xf>
    <xf numFmtId="170" fontId="25" fillId="2" borderId="2" xfId="3" applyNumberFormat="1" applyFont="1" applyFill="1" applyBorder="1" applyAlignment="1">
      <alignment horizontal="right" vertical="center"/>
    </xf>
    <xf numFmtId="169" fontId="25" fillId="2" borderId="0" xfId="2" applyNumberFormat="1" applyFont="1" applyFill="1" applyBorder="1" applyAlignment="1">
      <alignment horizontal="right" vertical="center"/>
    </xf>
    <xf numFmtId="170" fontId="25" fillId="4" borderId="1" xfId="3" applyNumberFormat="1" applyFont="1" applyFill="1" applyBorder="1" applyAlignment="1">
      <alignment horizontal="right" vertical="center"/>
    </xf>
    <xf numFmtId="170" fontId="25" fillId="4" borderId="0" xfId="3" applyNumberFormat="1" applyFont="1" applyFill="1" applyBorder="1" applyAlignment="1">
      <alignment horizontal="right" vertical="center"/>
    </xf>
    <xf numFmtId="170" fontId="25" fillId="4" borderId="2" xfId="3" applyNumberFormat="1" applyFont="1" applyFill="1" applyBorder="1" applyAlignment="1">
      <alignment horizontal="right" vertical="center"/>
    </xf>
    <xf numFmtId="169" fontId="25" fillId="4" borderId="0" xfId="2" applyNumberFormat="1" applyFont="1" applyFill="1" applyBorder="1" applyAlignment="1">
      <alignment horizontal="right" vertical="center"/>
    </xf>
    <xf numFmtId="170" fontId="18" fillId="2" borderId="0" xfId="0" applyNumberFormat="1" applyFont="1" applyFill="1" applyBorder="1"/>
    <xf numFmtId="170" fontId="18" fillId="2" borderId="0" xfId="0" applyNumberFormat="1" applyFont="1" applyFill="1"/>
    <xf numFmtId="0" fontId="16" fillId="11" borderId="0" xfId="0" applyFont="1" applyFill="1" applyBorder="1" applyAlignment="1">
      <alignment horizontal="center" vertical="center" wrapText="1"/>
    </xf>
    <xf numFmtId="0" fontId="16" fillId="11" borderId="0" xfId="0" applyFont="1" applyFill="1" applyAlignment="1">
      <alignment horizontal="center" vertical="center" wrapText="1"/>
    </xf>
    <xf numFmtId="0" fontId="17" fillId="11" borderId="1" xfId="0" applyFont="1" applyFill="1" applyBorder="1" applyAlignment="1">
      <alignment horizontal="center" vertical="center"/>
    </xf>
    <xf numFmtId="0" fontId="17" fillId="11" borderId="0" xfId="0" applyFont="1" applyFill="1" applyBorder="1" applyAlignment="1">
      <alignment horizontal="center" vertical="center"/>
    </xf>
    <xf numFmtId="0" fontId="17" fillId="11" borderId="2" xfId="0" applyFont="1" applyFill="1" applyBorder="1" applyAlignment="1">
      <alignment horizontal="center" vertical="center"/>
    </xf>
    <xf numFmtId="169" fontId="17" fillId="11" borderId="0" xfId="2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indent="2"/>
    </xf>
    <xf numFmtId="0" fontId="26" fillId="0" borderId="0" xfId="0" applyFont="1" applyFill="1" applyBorder="1" applyAlignment="1">
      <alignment horizontal="left" vertical="center" indent="2"/>
    </xf>
    <xf numFmtId="171" fontId="25" fillId="0" borderId="1" xfId="3" applyNumberFormat="1" applyFont="1" applyFill="1" applyBorder="1" applyAlignment="1">
      <alignment horizontal="right" vertical="center"/>
    </xf>
    <xf numFmtId="171" fontId="25" fillId="0" borderId="0" xfId="3" applyNumberFormat="1" applyFont="1" applyFill="1" applyBorder="1" applyAlignment="1">
      <alignment horizontal="right" vertical="center"/>
    </xf>
    <xf numFmtId="171" fontId="25" fillId="0" borderId="2" xfId="3" applyNumberFormat="1" applyFont="1" applyFill="1" applyBorder="1" applyAlignment="1">
      <alignment horizontal="right" vertical="center"/>
    </xf>
    <xf numFmtId="171" fontId="25" fillId="0" borderId="0" xfId="2" applyNumberFormat="1" applyFont="1" applyFill="1" applyBorder="1" applyAlignment="1">
      <alignment horizontal="right" vertical="center"/>
    </xf>
    <xf numFmtId="0" fontId="27" fillId="0" borderId="0" xfId="0" applyFont="1" applyAlignment="1">
      <alignment horizontal="center"/>
    </xf>
    <xf numFmtId="165" fontId="19" fillId="3" borderId="0" xfId="0" quotePrefix="1" applyNumberFormat="1" applyFont="1" applyFill="1" applyBorder="1" applyAlignment="1">
      <alignment horizontal="center" vertical="center" wrapText="1"/>
    </xf>
    <xf numFmtId="0" fontId="19" fillId="3" borderId="1" xfId="0" applyNumberFormat="1" applyFont="1" applyFill="1" applyBorder="1" applyAlignment="1">
      <alignment horizontal="center" vertical="center"/>
    </xf>
    <xf numFmtId="0" fontId="19" fillId="3" borderId="0" xfId="0" applyNumberFormat="1" applyFont="1" applyFill="1" applyBorder="1" applyAlignment="1">
      <alignment horizontal="center" vertical="center"/>
    </xf>
    <xf numFmtId="0" fontId="19" fillId="3" borderId="2" xfId="0" applyNumberFormat="1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 wrapText="1"/>
    </xf>
    <xf numFmtId="0" fontId="30" fillId="4" borderId="2" xfId="0" applyFont="1" applyFill="1" applyBorder="1" applyAlignment="1">
      <alignment vertical="center" wrapText="1"/>
    </xf>
    <xf numFmtId="171" fontId="29" fillId="4" borderId="1" xfId="4" applyNumberFormat="1" applyFont="1" applyFill="1" applyBorder="1" applyAlignment="1">
      <alignment vertical="center"/>
    </xf>
    <xf numFmtId="171" fontId="29" fillId="4" borderId="0" xfId="4" applyNumberFormat="1" applyFont="1" applyFill="1" applyBorder="1" applyAlignment="1">
      <alignment vertical="center"/>
    </xf>
    <xf numFmtId="171" fontId="29" fillId="4" borderId="0" xfId="4" applyNumberFormat="1" applyFont="1" applyFill="1" applyBorder="1"/>
    <xf numFmtId="171" fontId="29" fillId="4" borderId="2" xfId="4" applyNumberFormat="1" applyFont="1" applyFill="1" applyBorder="1"/>
    <xf numFmtId="171" fontId="29" fillId="4" borderId="0" xfId="4" applyNumberFormat="1" applyFont="1" applyFill="1" applyBorder="1" applyAlignment="1">
      <alignment horizontal="right" vertical="center"/>
    </xf>
    <xf numFmtId="171" fontId="29" fillId="4" borderId="2" xfId="4" applyNumberFormat="1" applyFont="1" applyFill="1" applyBorder="1" applyAlignment="1">
      <alignment horizontal="right" vertical="center"/>
    </xf>
    <xf numFmtId="0" fontId="27" fillId="2" borderId="0" xfId="0" applyFont="1" applyFill="1"/>
    <xf numFmtId="0" fontId="27" fillId="0" borderId="0" xfId="0" applyFont="1" applyFill="1"/>
    <xf numFmtId="0" fontId="31" fillId="5" borderId="0" xfId="0" applyFont="1" applyFill="1" applyBorder="1" applyAlignment="1">
      <alignment vertical="center" wrapText="1"/>
    </xf>
    <xf numFmtId="0" fontId="24" fillId="5" borderId="2" xfId="0" applyFont="1" applyFill="1" applyBorder="1" applyAlignment="1">
      <alignment vertical="center" wrapText="1"/>
    </xf>
    <xf numFmtId="171" fontId="31" fillId="5" borderId="0" xfId="4" applyNumberFormat="1" applyFont="1" applyFill="1" applyBorder="1" applyAlignment="1">
      <alignment horizontal="right" vertical="center"/>
    </xf>
    <xf numFmtId="0" fontId="31" fillId="0" borderId="0" xfId="0" applyFont="1"/>
    <xf numFmtId="0" fontId="27" fillId="2" borderId="0" xfId="0" applyFont="1" applyFill="1" applyBorder="1" applyAlignment="1">
      <alignment horizontal="left" vertical="center" wrapText="1" indent="1"/>
    </xf>
    <xf numFmtId="0" fontId="32" fillId="2" borderId="2" xfId="0" applyFont="1" applyFill="1" applyBorder="1" applyAlignment="1">
      <alignment vertical="center" wrapText="1"/>
    </xf>
    <xf numFmtId="171" fontId="27" fillId="2" borderId="1" xfId="4" applyNumberFormat="1" applyFont="1" applyFill="1" applyBorder="1" applyAlignment="1">
      <alignment vertical="center"/>
    </xf>
    <xf numFmtId="171" fontId="27" fillId="2" borderId="0" xfId="4" applyNumberFormat="1" applyFont="1" applyFill="1" applyBorder="1" applyAlignment="1">
      <alignment vertical="center"/>
    </xf>
    <xf numFmtId="171" fontId="27" fillId="2" borderId="0" xfId="4" applyNumberFormat="1" applyFont="1" applyFill="1" applyBorder="1" applyAlignment="1">
      <alignment horizontal="right" vertical="center"/>
    </xf>
    <xf numFmtId="171" fontId="27" fillId="2" borderId="2" xfId="4" applyNumberFormat="1" applyFont="1" applyFill="1" applyBorder="1" applyAlignment="1">
      <alignment horizontal="right" vertical="center"/>
    </xf>
    <xf numFmtId="171" fontId="27" fillId="2" borderId="0" xfId="4" applyNumberFormat="1" applyFont="1" applyFill="1" applyBorder="1"/>
    <xf numFmtId="171" fontId="27" fillId="2" borderId="2" xfId="4" applyNumberFormat="1" applyFont="1" applyFill="1" applyBorder="1" applyAlignment="1">
      <alignment vertical="center"/>
    </xf>
    <xf numFmtId="0" fontId="27" fillId="5" borderId="0" xfId="0" applyFont="1" applyFill="1" applyBorder="1" applyAlignment="1">
      <alignment horizontal="left" vertical="center" wrapText="1" indent="1"/>
    </xf>
    <xf numFmtId="0" fontId="32" fillId="5" borderId="2" xfId="0" applyFont="1" applyFill="1" applyBorder="1" applyAlignment="1">
      <alignment vertical="center" wrapText="1"/>
    </xf>
    <xf numFmtId="171" fontId="27" fillId="5" borderId="1" xfId="4" applyNumberFormat="1" applyFont="1" applyFill="1" applyBorder="1" applyAlignment="1">
      <alignment vertical="center"/>
    </xf>
    <xf numFmtId="171" fontId="27" fillId="5" borderId="0" xfId="4" applyNumberFormat="1" applyFont="1" applyFill="1" applyBorder="1" applyAlignment="1">
      <alignment vertical="center"/>
    </xf>
    <xf numFmtId="171" fontId="27" fillId="5" borderId="0" xfId="4" applyNumberFormat="1" applyFont="1" applyFill="1" applyBorder="1" applyAlignment="1">
      <alignment horizontal="right" vertical="center"/>
    </xf>
    <xf numFmtId="171" fontId="27" fillId="5" borderId="2" xfId="4" applyNumberFormat="1" applyFont="1" applyFill="1" applyBorder="1" applyAlignment="1">
      <alignment horizontal="right" vertical="center"/>
    </xf>
    <xf numFmtId="171" fontId="27" fillId="5" borderId="0" xfId="4" applyNumberFormat="1" applyFont="1" applyFill="1" applyBorder="1"/>
    <xf numFmtId="171" fontId="27" fillId="5" borderId="2" xfId="4" applyNumberFormat="1" applyFont="1" applyFill="1" applyBorder="1" applyAlignment="1">
      <alignment vertical="center"/>
    </xf>
    <xf numFmtId="0" fontId="27" fillId="5" borderId="0" xfId="0" applyFont="1" applyFill="1"/>
    <xf numFmtId="0" fontId="26" fillId="2" borderId="2" xfId="0" applyFont="1" applyFill="1" applyBorder="1" applyAlignment="1">
      <alignment wrapText="1"/>
    </xf>
    <xf numFmtId="0" fontId="33" fillId="2" borderId="0" xfId="0" applyFont="1" applyFill="1"/>
    <xf numFmtId="0" fontId="27" fillId="0" borderId="0" xfId="0" applyFont="1"/>
    <xf numFmtId="0" fontId="30" fillId="0" borderId="0" xfId="0" applyFont="1" applyBorder="1" applyAlignment="1">
      <alignment vertical="center" wrapText="1"/>
    </xf>
    <xf numFmtId="0" fontId="27" fillId="2" borderId="0" xfId="0" applyFont="1" applyFill="1" applyBorder="1"/>
    <xf numFmtId="0" fontId="27" fillId="0" borderId="0" xfId="0" applyFont="1" applyBorder="1"/>
    <xf numFmtId="0" fontId="29" fillId="0" borderId="0" xfId="0" applyFont="1" applyBorder="1" applyAlignment="1">
      <alignment vertical="center" wrapText="1"/>
    </xf>
    <xf numFmtId="171" fontId="29" fillId="0" borderId="0" xfId="4" applyNumberFormat="1" applyFont="1" applyBorder="1" applyAlignment="1">
      <alignment vertical="center"/>
    </xf>
    <xf numFmtId="171" fontId="29" fillId="0" borderId="0" xfId="4" applyNumberFormat="1" applyFont="1" applyFill="1" applyBorder="1" applyAlignment="1">
      <alignment vertical="center"/>
    </xf>
    <xf numFmtId="171" fontId="27" fillId="0" borderId="0" xfId="4" applyNumberFormat="1" applyFont="1" applyBorder="1" applyAlignment="1">
      <alignment horizontal="right" vertical="center"/>
    </xf>
    <xf numFmtId="0" fontId="29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9" fillId="0" borderId="0" xfId="0" applyFont="1" applyAlignment="1">
      <alignment vertical="center"/>
    </xf>
    <xf numFmtId="168" fontId="29" fillId="0" borderId="0" xfId="0" applyNumberFormat="1" applyFont="1" applyAlignment="1">
      <alignment horizontal="right" vertical="center"/>
    </xf>
    <xf numFmtId="0" fontId="27" fillId="0" borderId="0" xfId="0" applyFont="1" applyAlignment="1">
      <alignment wrapText="1"/>
    </xf>
    <xf numFmtId="0" fontId="26" fillId="0" borderId="0" xfId="0" applyFont="1" applyAlignment="1">
      <alignment wrapText="1"/>
    </xf>
    <xf numFmtId="168" fontId="27" fillId="0" borderId="0" xfId="0" applyNumberFormat="1" applyFont="1"/>
    <xf numFmtId="165" fontId="16" fillId="11" borderId="0" xfId="0" quotePrefix="1" applyNumberFormat="1" applyFont="1" applyFill="1" applyBorder="1" applyAlignment="1">
      <alignment horizontal="center" vertical="center" wrapText="1"/>
    </xf>
    <xf numFmtId="0" fontId="16" fillId="11" borderId="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0" fontId="27" fillId="3" borderId="0" xfId="0" quotePrefix="1" applyNumberFormat="1" applyFont="1" applyFill="1" applyBorder="1" applyAlignment="1">
      <alignment horizontal="center" vertical="center"/>
    </xf>
    <xf numFmtId="0" fontId="16" fillId="2" borderId="0" xfId="0" applyNumberFormat="1" applyFont="1" applyFill="1" applyBorder="1" applyAlignment="1">
      <alignment horizontal="center" vertical="center"/>
    </xf>
    <xf numFmtId="167" fontId="29" fillId="8" borderId="0" xfId="0" applyNumberFormat="1" applyFont="1" applyFill="1" applyBorder="1"/>
    <xf numFmtId="167" fontId="22" fillId="8" borderId="0" xfId="0" applyNumberFormat="1" applyFont="1" applyFill="1" applyBorder="1"/>
    <xf numFmtId="171" fontId="29" fillId="8" borderId="0" xfId="0" applyNumberFormat="1" applyFont="1" applyFill="1" applyBorder="1" applyAlignment="1">
      <alignment horizontal="right"/>
    </xf>
    <xf numFmtId="171" fontId="29" fillId="8" borderId="2" xfId="0" applyNumberFormat="1" applyFont="1" applyFill="1" applyBorder="1" applyAlignment="1">
      <alignment horizontal="right"/>
    </xf>
    <xf numFmtId="171" fontId="29" fillId="8" borderId="1" xfId="0" applyNumberFormat="1" applyFont="1" applyFill="1" applyBorder="1" applyAlignment="1">
      <alignment horizontal="right"/>
    </xf>
    <xf numFmtId="171" fontId="29" fillId="0" borderId="0" xfId="0" applyNumberFormat="1" applyFont="1" applyFill="1" applyBorder="1" applyAlignment="1">
      <alignment horizontal="right"/>
    </xf>
    <xf numFmtId="167" fontId="29" fillId="2" borderId="0" xfId="0" applyNumberFormat="1" applyFont="1" applyFill="1" applyBorder="1"/>
    <xf numFmtId="167" fontId="27" fillId="9" borderId="0" xfId="0" applyNumberFormat="1" applyFont="1" applyFill="1" applyBorder="1" applyAlignment="1">
      <alignment horizontal="left" indent="1"/>
    </xf>
    <xf numFmtId="167" fontId="26" fillId="9" borderId="0" xfId="0" applyNumberFormat="1" applyFont="1" applyFill="1" applyBorder="1" applyAlignment="1">
      <alignment horizontal="left" indent="1"/>
    </xf>
    <xf numFmtId="171" fontId="27" fillId="9" borderId="0" xfId="0" applyNumberFormat="1" applyFont="1" applyFill="1" applyBorder="1" applyAlignment="1">
      <alignment horizontal="right"/>
    </xf>
    <xf numFmtId="171" fontId="27" fillId="9" borderId="2" xfId="0" applyNumberFormat="1" applyFont="1" applyFill="1" applyBorder="1" applyAlignment="1">
      <alignment horizontal="right"/>
    </xf>
    <xf numFmtId="171" fontId="27" fillId="9" borderId="1" xfId="0" applyNumberFormat="1" applyFont="1" applyFill="1" applyBorder="1" applyAlignment="1">
      <alignment horizontal="right"/>
    </xf>
    <xf numFmtId="167" fontId="27" fillId="2" borderId="0" xfId="0" applyNumberFormat="1" applyFont="1" applyFill="1" applyBorder="1"/>
    <xf numFmtId="167" fontId="27" fillId="10" borderId="0" xfId="0" applyNumberFormat="1" applyFont="1" applyFill="1" applyBorder="1" applyAlignment="1">
      <alignment horizontal="left" indent="2"/>
    </xf>
    <xf numFmtId="167" fontId="26" fillId="10" borderId="0" xfId="0" applyNumberFormat="1" applyFont="1" applyFill="1" applyBorder="1" applyAlignment="1">
      <alignment horizontal="left" indent="2"/>
    </xf>
    <xf numFmtId="171" fontId="27" fillId="10" borderId="0" xfId="0" applyNumberFormat="1" applyFont="1" applyFill="1" applyBorder="1" applyAlignment="1">
      <alignment horizontal="right"/>
    </xf>
    <xf numFmtId="171" fontId="27" fillId="10" borderId="2" xfId="0" applyNumberFormat="1" applyFont="1" applyFill="1" applyBorder="1" applyAlignment="1">
      <alignment horizontal="right"/>
    </xf>
    <xf numFmtId="171" fontId="27" fillId="10" borderId="1" xfId="0" applyNumberFormat="1" applyFont="1" applyFill="1" applyBorder="1" applyAlignment="1">
      <alignment horizontal="right"/>
    </xf>
    <xf numFmtId="171" fontId="27" fillId="8" borderId="1" xfId="0" applyNumberFormat="1" applyFont="1" applyFill="1" applyBorder="1" applyAlignment="1">
      <alignment horizontal="right"/>
    </xf>
    <xf numFmtId="171" fontId="27" fillId="8" borderId="0" xfId="0" applyNumberFormat="1" applyFont="1" applyFill="1" applyBorder="1" applyAlignment="1">
      <alignment horizontal="right"/>
    </xf>
    <xf numFmtId="167" fontId="27" fillId="9" borderId="0" xfId="0" applyNumberFormat="1" applyFont="1" applyFill="1" applyBorder="1" applyAlignment="1">
      <alignment horizontal="left" indent="2"/>
    </xf>
    <xf numFmtId="167" fontId="26" fillId="9" borderId="0" xfId="0" applyNumberFormat="1" applyFont="1" applyFill="1" applyBorder="1" applyAlignment="1">
      <alignment horizontal="left" indent="2"/>
    </xf>
    <xf numFmtId="171" fontId="27" fillId="9" borderId="0" xfId="4" applyNumberFormat="1" applyFont="1" applyFill="1" applyBorder="1" applyAlignment="1">
      <alignment horizontal="right"/>
    </xf>
    <xf numFmtId="167" fontId="27" fillId="2" borderId="0" xfId="0" applyNumberFormat="1" applyFont="1" applyFill="1" applyBorder="1" applyAlignment="1">
      <alignment horizontal="left" indent="1"/>
    </xf>
    <xf numFmtId="167" fontId="26" fillId="2" borderId="0" xfId="0" applyNumberFormat="1" applyFont="1" applyFill="1" applyBorder="1" applyAlignment="1">
      <alignment horizontal="left" indent="1"/>
    </xf>
    <xf numFmtId="171" fontId="27" fillId="2" borderId="0" xfId="0" applyNumberFormat="1" applyFont="1" applyFill="1" applyBorder="1" applyAlignment="1">
      <alignment horizontal="right"/>
    </xf>
    <xf numFmtId="171" fontId="27" fillId="2" borderId="2" xfId="0" applyNumberFormat="1" applyFont="1" applyFill="1" applyBorder="1" applyAlignment="1">
      <alignment horizontal="right"/>
    </xf>
    <xf numFmtId="171" fontId="27" fillId="2" borderId="1" xfId="0" applyNumberFormat="1" applyFont="1" applyFill="1" applyBorder="1" applyAlignment="1">
      <alignment horizontal="right"/>
    </xf>
    <xf numFmtId="167" fontId="29" fillId="9" borderId="0" xfId="0" applyNumberFormat="1" applyFont="1" applyFill="1" applyBorder="1"/>
    <xf numFmtId="167" fontId="22" fillId="9" borderId="0" xfId="0" applyNumberFormat="1" applyFont="1" applyFill="1" applyBorder="1"/>
    <xf numFmtId="171" fontId="29" fillId="9" borderId="0" xfId="0" applyNumberFormat="1" applyFont="1" applyFill="1" applyBorder="1" applyAlignment="1">
      <alignment horizontal="right"/>
    </xf>
    <xf numFmtId="171" fontId="29" fillId="9" borderId="2" xfId="0" applyNumberFormat="1" applyFont="1" applyFill="1" applyBorder="1" applyAlignment="1">
      <alignment horizontal="right"/>
    </xf>
    <xf numFmtId="171" fontId="29" fillId="9" borderId="1" xfId="0" applyNumberFormat="1" applyFont="1" applyFill="1" applyBorder="1" applyAlignment="1">
      <alignment horizontal="right"/>
    </xf>
    <xf numFmtId="167" fontId="27" fillId="10" borderId="0" xfId="0" applyNumberFormat="1" applyFont="1" applyFill="1" applyBorder="1" applyAlignment="1">
      <alignment horizontal="left" indent="1"/>
    </xf>
    <xf numFmtId="167" fontId="26" fillId="10" borderId="0" xfId="0" applyNumberFormat="1" applyFont="1" applyFill="1" applyBorder="1" applyAlignment="1">
      <alignment horizontal="left" indent="1"/>
    </xf>
    <xf numFmtId="167" fontId="29" fillId="10" borderId="0" xfId="0" applyNumberFormat="1" applyFont="1" applyFill="1" applyBorder="1"/>
    <xf numFmtId="167" fontId="22" fillId="10" borderId="0" xfId="0" applyNumberFormat="1" applyFont="1" applyFill="1" applyBorder="1"/>
    <xf numFmtId="171" fontId="29" fillId="10" borderId="0" xfId="0" applyNumberFormat="1" applyFont="1" applyFill="1" applyBorder="1" applyAlignment="1">
      <alignment horizontal="right"/>
    </xf>
    <xf numFmtId="171" fontId="29" fillId="10" borderId="2" xfId="0" applyNumberFormat="1" applyFont="1" applyFill="1" applyBorder="1" applyAlignment="1">
      <alignment horizontal="right"/>
    </xf>
    <xf numFmtId="171" fontId="29" fillId="10" borderId="1" xfId="0" applyNumberFormat="1" applyFont="1" applyFill="1" applyBorder="1" applyAlignment="1">
      <alignment horizontal="right"/>
    </xf>
    <xf numFmtId="171" fontId="29" fillId="9" borderId="0" xfId="0" applyNumberFormat="1" applyFont="1" applyFill="1" applyBorder="1"/>
    <xf numFmtId="171" fontId="29" fillId="9" borderId="2" xfId="0" applyNumberFormat="1" applyFont="1" applyFill="1" applyBorder="1"/>
    <xf numFmtId="171" fontId="29" fillId="9" borderId="1" xfId="0" applyNumberFormat="1" applyFont="1" applyFill="1" applyBorder="1"/>
    <xf numFmtId="171" fontId="27" fillId="10" borderId="0" xfId="0" applyNumberFormat="1" applyFont="1" applyFill="1" applyBorder="1"/>
    <xf numFmtId="171" fontId="27" fillId="10" borderId="2" xfId="0" applyNumberFormat="1" applyFont="1" applyFill="1" applyBorder="1"/>
    <xf numFmtId="171" fontId="27" fillId="10" borderId="1" xfId="0" applyNumberFormat="1" applyFont="1" applyFill="1" applyBorder="1"/>
    <xf numFmtId="171" fontId="27" fillId="9" borderId="0" xfId="0" applyNumberFormat="1" applyFont="1" applyFill="1" applyBorder="1"/>
    <xf numFmtId="171" fontId="27" fillId="9" borderId="2" xfId="0" applyNumberFormat="1" applyFont="1" applyFill="1" applyBorder="1"/>
    <xf numFmtId="171" fontId="27" fillId="9" borderId="1" xfId="0" applyNumberFormat="1" applyFont="1" applyFill="1" applyBorder="1"/>
    <xf numFmtId="167" fontId="34" fillId="10" borderId="0" xfId="0" applyNumberFormat="1" applyFont="1" applyFill="1" applyBorder="1" applyAlignment="1">
      <alignment horizontal="left" indent="1"/>
    </xf>
    <xf numFmtId="166" fontId="34" fillId="10" borderId="0" xfId="1" applyNumberFormat="1" applyFont="1" applyFill="1" applyBorder="1" applyAlignment="1">
      <alignment horizontal="right"/>
    </xf>
    <xf numFmtId="166" fontId="34" fillId="10" borderId="2" xfId="1" applyNumberFormat="1" applyFont="1" applyFill="1" applyBorder="1" applyAlignment="1">
      <alignment horizontal="right"/>
    </xf>
    <xf numFmtId="166" fontId="34" fillId="10" borderId="1" xfId="1" applyNumberFormat="1" applyFont="1" applyFill="1" applyBorder="1" applyAlignment="1">
      <alignment horizontal="right"/>
    </xf>
    <xf numFmtId="166" fontId="34" fillId="8" borderId="0" xfId="1" applyNumberFormat="1" applyFont="1" applyFill="1" applyBorder="1" applyAlignment="1">
      <alignment horizontal="right"/>
    </xf>
    <xf numFmtId="167" fontId="35" fillId="2" borderId="0" xfId="0" applyNumberFormat="1" applyFont="1" applyFill="1" applyBorder="1"/>
    <xf numFmtId="168" fontId="29" fillId="9" borderId="0" xfId="0" applyNumberFormat="1" applyFont="1" applyFill="1" applyBorder="1" applyAlignment="1">
      <alignment horizontal="right"/>
    </xf>
    <xf numFmtId="168" fontId="29" fillId="9" borderId="2" xfId="0" applyNumberFormat="1" applyFont="1" applyFill="1" applyBorder="1" applyAlignment="1">
      <alignment horizontal="right"/>
    </xf>
    <xf numFmtId="168" fontId="29" fillId="9" borderId="1" xfId="0" applyNumberFormat="1" applyFont="1" applyFill="1" applyBorder="1" applyAlignment="1">
      <alignment horizontal="right"/>
    </xf>
    <xf numFmtId="168" fontId="29" fillId="2" borderId="0" xfId="0" applyNumberFormat="1" applyFont="1" applyFill="1" applyBorder="1"/>
    <xf numFmtId="168" fontId="27" fillId="2" borderId="0" xfId="0" applyNumberFormat="1" applyFont="1" applyFill="1" applyBorder="1"/>
    <xf numFmtId="171" fontId="29" fillId="10" borderId="0" xfId="0" applyNumberFormat="1" applyFont="1" applyFill="1" applyBorder="1"/>
    <xf numFmtId="171" fontId="22" fillId="10" borderId="0" xfId="0" applyNumberFormat="1" applyFont="1" applyFill="1" applyBorder="1"/>
    <xf numFmtId="0" fontId="36" fillId="2" borderId="0" xfId="0" applyFont="1" applyFill="1" applyBorder="1"/>
    <xf numFmtId="167" fontId="36" fillId="9" borderId="0" xfId="0" applyNumberFormat="1" applyFont="1" applyFill="1" applyBorder="1"/>
    <xf numFmtId="166" fontId="36" fillId="9" borderId="0" xfId="1" applyNumberFormat="1" applyFont="1" applyFill="1" applyBorder="1" applyAlignment="1">
      <alignment horizontal="right"/>
    </xf>
    <xf numFmtId="166" fontId="36" fillId="9" borderId="2" xfId="1" applyNumberFormat="1" applyFont="1" applyFill="1" applyBorder="1" applyAlignment="1">
      <alignment horizontal="right"/>
    </xf>
    <xf numFmtId="166" fontId="36" fillId="9" borderId="1" xfId="1" applyNumberFormat="1" applyFont="1" applyFill="1" applyBorder="1" applyAlignment="1">
      <alignment horizontal="right"/>
    </xf>
    <xf numFmtId="168" fontId="37" fillId="2" borderId="0" xfId="0" applyNumberFormat="1" applyFont="1" applyFill="1" applyBorder="1"/>
    <xf numFmtId="171" fontId="27" fillId="10" borderId="0" xfId="0" applyNumberFormat="1" applyFont="1" applyFill="1" applyBorder="1" applyAlignment="1">
      <alignment horizontal="left" indent="1"/>
    </xf>
    <xf numFmtId="171" fontId="26" fillId="10" borderId="0" xfId="0" applyNumberFormat="1" applyFont="1" applyFill="1" applyBorder="1" applyAlignment="1">
      <alignment horizontal="left" indent="1"/>
    </xf>
    <xf numFmtId="167" fontId="36" fillId="9" borderId="0" xfId="0" applyNumberFormat="1" applyFont="1" applyFill="1" applyBorder="1" applyAlignment="1">
      <alignment horizontal="left" indent="1"/>
    </xf>
    <xf numFmtId="168" fontId="35" fillId="2" borderId="0" xfId="0" applyNumberFormat="1" applyFont="1" applyFill="1" applyBorder="1"/>
    <xf numFmtId="171" fontId="27" fillId="10" borderId="0" xfId="0" applyNumberFormat="1" applyFont="1" applyFill="1" applyBorder="1" applyAlignment="1">
      <alignment horizontal="left" indent="2"/>
    </xf>
    <xf numFmtId="171" fontId="26" fillId="10" borderId="0" xfId="0" applyNumberFormat="1" applyFont="1" applyFill="1" applyBorder="1" applyAlignment="1">
      <alignment horizontal="left" indent="2"/>
    </xf>
    <xf numFmtId="167" fontId="36" fillId="9" borderId="0" xfId="0" applyNumberFormat="1" applyFont="1" applyFill="1" applyBorder="1" applyAlignment="1">
      <alignment horizontal="left" indent="2"/>
    </xf>
    <xf numFmtId="171" fontId="27" fillId="2" borderId="0" xfId="4" applyNumberFormat="1" applyFont="1" applyFill="1" applyBorder="1" applyAlignment="1">
      <alignment horizontal="right"/>
    </xf>
    <xf numFmtId="171" fontId="27" fillId="2" borderId="2" xfId="4" applyNumberFormat="1" applyFont="1" applyFill="1" applyBorder="1" applyAlignment="1">
      <alignment horizontal="right"/>
    </xf>
    <xf numFmtId="171" fontId="27" fillId="2" borderId="1" xfId="4" applyNumberFormat="1" applyFont="1" applyFill="1" applyBorder="1" applyAlignment="1">
      <alignment horizontal="right"/>
    </xf>
    <xf numFmtId="168" fontId="26" fillId="2" borderId="0" xfId="0" applyNumberFormat="1" applyFont="1" applyFill="1" applyBorder="1"/>
    <xf numFmtId="0" fontId="35" fillId="2" borderId="0" xfId="0" applyFont="1" applyFill="1" applyBorder="1"/>
    <xf numFmtId="171" fontId="22" fillId="9" borderId="0" xfId="0" applyNumberFormat="1" applyFont="1" applyFill="1" applyBorder="1"/>
    <xf numFmtId="171" fontId="27" fillId="2" borderId="0" xfId="0" applyNumberFormat="1" applyFont="1" applyFill="1" applyBorder="1" applyAlignment="1">
      <alignment horizontal="left" indent="1"/>
    </xf>
    <xf numFmtId="171" fontId="26" fillId="2" borderId="0" xfId="0" applyNumberFormat="1" applyFont="1" applyFill="1" applyBorder="1" applyAlignment="1">
      <alignment horizontal="left" indent="1"/>
    </xf>
    <xf numFmtId="171" fontId="27" fillId="9" borderId="0" xfId="0" applyNumberFormat="1" applyFont="1" applyFill="1" applyBorder="1" applyAlignment="1">
      <alignment horizontal="left" indent="1"/>
    </xf>
    <xf numFmtId="171" fontId="26" fillId="9" borderId="0" xfId="0" applyNumberFormat="1" applyFont="1" applyFill="1" applyBorder="1" applyAlignment="1">
      <alignment horizontal="left" indent="1"/>
    </xf>
    <xf numFmtId="171" fontId="29" fillId="2" borderId="0" xfId="0" applyNumberFormat="1" applyFont="1" applyFill="1" applyBorder="1"/>
    <xf numFmtId="171" fontId="22" fillId="2" borderId="0" xfId="0" applyNumberFormat="1" applyFont="1" applyFill="1" applyBorder="1"/>
    <xf numFmtId="171" fontId="29" fillId="2" borderId="0" xfId="0" applyNumberFormat="1" applyFont="1" applyFill="1" applyBorder="1" applyAlignment="1">
      <alignment horizontal="right"/>
    </xf>
    <xf numFmtId="171" fontId="29" fillId="2" borderId="2" xfId="0" applyNumberFormat="1" applyFont="1" applyFill="1" applyBorder="1" applyAlignment="1">
      <alignment horizontal="right"/>
    </xf>
    <xf numFmtId="171" fontId="29" fillId="2" borderId="1" xfId="0" applyNumberFormat="1" applyFont="1" applyFill="1" applyBorder="1" applyAlignment="1">
      <alignment horizontal="right"/>
    </xf>
    <xf numFmtId="171" fontId="29" fillId="2" borderId="0" xfId="0" applyNumberFormat="1" applyFont="1" applyFill="1" applyBorder="1" applyAlignment="1">
      <alignment horizontal="left"/>
    </xf>
    <xf numFmtId="171" fontId="22" fillId="2" borderId="0" xfId="0" applyNumberFormat="1" applyFont="1" applyFill="1" applyBorder="1" applyAlignment="1">
      <alignment horizontal="left"/>
    </xf>
    <xf numFmtId="171" fontId="27" fillId="9" borderId="0" xfId="0" applyNumberFormat="1" applyFont="1" applyFill="1" applyBorder="1" applyAlignment="1">
      <alignment horizontal="left"/>
    </xf>
    <xf numFmtId="171" fontId="26" fillId="9" borderId="0" xfId="0" applyNumberFormat="1" applyFont="1" applyFill="1" applyBorder="1" applyAlignment="1">
      <alignment horizontal="left"/>
    </xf>
    <xf numFmtId="167" fontId="36" fillId="9" borderId="10" xfId="0" applyNumberFormat="1" applyFont="1" applyFill="1" applyBorder="1"/>
    <xf numFmtId="166" fontId="36" fillId="9" borderId="10" xfId="1" applyNumberFormat="1" applyFont="1" applyFill="1" applyBorder="1" applyAlignment="1">
      <alignment horizontal="right"/>
    </xf>
    <xf numFmtId="166" fontId="36" fillId="9" borderId="3" xfId="1" applyNumberFormat="1" applyFont="1" applyFill="1" applyBorder="1" applyAlignment="1">
      <alignment horizontal="right"/>
    </xf>
    <xf numFmtId="166" fontId="36" fillId="9" borderId="11" xfId="1" applyNumberFormat="1" applyFont="1" applyFill="1" applyBorder="1" applyAlignment="1">
      <alignment horizontal="right"/>
    </xf>
    <xf numFmtId="168" fontId="27" fillId="2" borderId="0" xfId="0" applyNumberFormat="1" applyFont="1" applyFill="1" applyBorder="1" applyAlignment="1">
      <alignment horizontal="left" indent="1"/>
    </xf>
    <xf numFmtId="0" fontId="26" fillId="2" borderId="0" xfId="0" applyFont="1" applyFill="1" applyBorder="1"/>
    <xf numFmtId="168" fontId="27" fillId="8" borderId="0" xfId="0" applyNumberFormat="1" applyFont="1" applyFill="1" applyBorder="1" applyAlignment="1">
      <alignment horizontal="right"/>
    </xf>
    <xf numFmtId="168" fontId="27" fillId="8" borderId="12" xfId="0" applyNumberFormat="1" applyFont="1" applyFill="1" applyBorder="1" applyAlignment="1">
      <alignment horizontal="right"/>
    </xf>
    <xf numFmtId="0" fontId="27" fillId="8" borderId="0" xfId="0" applyFont="1" applyFill="1" applyBorder="1" applyAlignment="1">
      <alignment horizontal="right"/>
    </xf>
    <xf numFmtId="0" fontId="27" fillId="8" borderId="0" xfId="0" applyFont="1" applyFill="1" applyBorder="1"/>
    <xf numFmtId="173" fontId="27" fillId="8" borderId="0" xfId="0" applyNumberFormat="1" applyFont="1" applyFill="1" applyBorder="1"/>
    <xf numFmtId="173" fontId="27" fillId="8" borderId="4" xfId="0" applyNumberFormat="1" applyFont="1" applyFill="1" applyBorder="1"/>
    <xf numFmtId="168" fontId="29" fillId="8" borderId="7" xfId="0" applyNumberFormat="1" applyFont="1" applyFill="1" applyBorder="1" applyAlignment="1">
      <alignment horizontal="left"/>
    </xf>
    <xf numFmtId="168" fontId="22" fillId="8" borderId="7" xfId="0" applyNumberFormat="1" applyFont="1" applyFill="1" applyBorder="1" applyAlignment="1">
      <alignment horizontal="left"/>
    </xf>
    <xf numFmtId="171" fontId="29" fillId="8" borderId="8" xfId="0" applyNumberFormat="1" applyFont="1" applyFill="1" applyBorder="1" applyAlignment="1">
      <alignment horizontal="right"/>
    </xf>
    <xf numFmtId="171" fontId="29" fillId="8" borderId="7" xfId="0" applyNumberFormat="1" applyFont="1" applyFill="1" applyBorder="1" applyAlignment="1">
      <alignment horizontal="right"/>
    </xf>
    <xf numFmtId="171" fontId="29" fillId="8" borderId="9" xfId="0" applyNumberFormat="1" applyFont="1" applyFill="1" applyBorder="1" applyAlignment="1">
      <alignment horizontal="right"/>
    </xf>
    <xf numFmtId="168" fontId="27" fillId="2" borderId="0" xfId="0" applyNumberFormat="1" applyFont="1" applyFill="1" applyBorder="1" applyAlignment="1">
      <alignment horizontal="left"/>
    </xf>
    <xf numFmtId="168" fontId="26" fillId="2" borderId="0" xfId="0" applyNumberFormat="1" applyFont="1" applyFill="1" applyBorder="1" applyAlignment="1">
      <alignment horizontal="left"/>
    </xf>
    <xf numFmtId="168" fontId="27" fillId="9" borderId="0" xfId="0" applyNumberFormat="1" applyFont="1" applyFill="1" applyBorder="1" applyAlignment="1">
      <alignment horizontal="left"/>
    </xf>
    <xf numFmtId="168" fontId="26" fillId="9" borderId="0" xfId="0" applyNumberFormat="1" applyFont="1" applyFill="1" applyBorder="1" applyAlignment="1">
      <alignment horizontal="left"/>
    </xf>
    <xf numFmtId="168" fontId="29" fillId="2" borderId="0" xfId="0" applyNumberFormat="1" applyFont="1" applyFill="1" applyBorder="1" applyAlignment="1">
      <alignment horizontal="left"/>
    </xf>
    <xf numFmtId="168" fontId="22" fillId="2" borderId="0" xfId="0" applyNumberFormat="1" applyFont="1" applyFill="1" applyBorder="1" applyAlignment="1">
      <alignment horizontal="left"/>
    </xf>
    <xf numFmtId="167" fontId="36" fillId="9" borderId="10" xfId="0" applyNumberFormat="1" applyFont="1" applyFill="1" applyBorder="1" applyAlignment="1">
      <alignment horizontal="left"/>
    </xf>
    <xf numFmtId="0" fontId="26" fillId="8" borderId="0" xfId="0" applyFont="1" applyFill="1" applyBorder="1"/>
    <xf numFmtId="171" fontId="27" fillId="8" borderId="0" xfId="0" applyNumberFormat="1" applyFont="1" applyFill="1" applyBorder="1"/>
    <xf numFmtId="168" fontId="29" fillId="8" borderId="0" xfId="0" applyNumberFormat="1" applyFont="1" applyFill="1" applyBorder="1" applyAlignment="1">
      <alignment horizontal="left"/>
    </xf>
    <xf numFmtId="168" fontId="22" fillId="8" borderId="0" xfId="0" applyNumberFormat="1" applyFont="1" applyFill="1" applyBorder="1" applyAlignment="1">
      <alignment horizontal="left"/>
    </xf>
    <xf numFmtId="168" fontId="27" fillId="8" borderId="0" xfId="0" applyNumberFormat="1" applyFont="1" applyFill="1" applyBorder="1" applyAlignment="1">
      <alignment horizontal="left"/>
    </xf>
    <xf numFmtId="168" fontId="26" fillId="8" borderId="0" xfId="0" applyNumberFormat="1" applyFont="1" applyFill="1" applyBorder="1" applyAlignment="1">
      <alignment horizontal="left"/>
    </xf>
    <xf numFmtId="171" fontId="27" fillId="8" borderId="2" xfId="0" applyNumberFormat="1" applyFont="1" applyFill="1" applyBorder="1" applyAlignment="1">
      <alignment horizontal="right"/>
    </xf>
    <xf numFmtId="168" fontId="29" fillId="9" borderId="0" xfId="0" applyNumberFormat="1" applyFont="1" applyFill="1" applyBorder="1" applyAlignment="1">
      <alignment horizontal="left"/>
    </xf>
    <xf numFmtId="168" fontId="22" fillId="9" borderId="0" xfId="0" applyNumberFormat="1" applyFont="1" applyFill="1" applyBorder="1" applyAlignment="1">
      <alignment horizontal="left"/>
    </xf>
    <xf numFmtId="167" fontId="35" fillId="8" borderId="10" xfId="0" applyNumberFormat="1" applyFont="1" applyFill="1" applyBorder="1"/>
    <xf numFmtId="167" fontId="36" fillId="8" borderId="10" xfId="0" applyNumberFormat="1" applyFont="1" applyFill="1" applyBorder="1"/>
    <xf numFmtId="166" fontId="36" fillId="8" borderId="10" xfId="1" applyNumberFormat="1" applyFont="1" applyFill="1" applyBorder="1" applyAlignment="1">
      <alignment horizontal="right"/>
    </xf>
    <xf numFmtId="166" fontId="36" fillId="8" borderId="3" xfId="1" applyNumberFormat="1" applyFont="1" applyFill="1" applyBorder="1" applyAlignment="1">
      <alignment horizontal="right"/>
    </xf>
    <xf numFmtId="166" fontId="36" fillId="8" borderId="11" xfId="1" applyNumberFormat="1" applyFont="1" applyFill="1" applyBorder="1" applyAlignment="1">
      <alignment horizontal="right"/>
    </xf>
    <xf numFmtId="0" fontId="19" fillId="11" borderId="0" xfId="0" applyFont="1" applyFill="1" applyBorder="1" applyAlignment="1">
      <alignment horizontal="center" vertical="center" wrapText="1"/>
    </xf>
    <xf numFmtId="0" fontId="17" fillId="11" borderId="0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center" vertical="center" wrapText="1"/>
    </xf>
    <xf numFmtId="171" fontId="27" fillId="2" borderId="1" xfId="3" applyNumberFormat="1" applyFont="1" applyFill="1" applyBorder="1" applyAlignment="1">
      <alignment horizontal="right" vertical="center"/>
    </xf>
    <xf numFmtId="171" fontId="31" fillId="5" borderId="2" xfId="4" applyNumberFormat="1" applyFont="1" applyFill="1" applyBorder="1" applyAlignment="1">
      <alignment horizontal="right" vertical="center"/>
    </xf>
    <xf numFmtId="170" fontId="21" fillId="2" borderId="0" xfId="3" applyNumberFormat="1" applyFont="1" applyFill="1" applyBorder="1" applyAlignment="1">
      <alignment horizontal="right" vertical="center"/>
    </xf>
    <xf numFmtId="0" fontId="21" fillId="2" borderId="4" xfId="0" applyFont="1" applyFill="1" applyBorder="1" applyAlignment="1">
      <alignment horizontal="left" vertical="center"/>
    </xf>
    <xf numFmtId="0" fontId="22" fillId="2" borderId="4" xfId="0" applyFont="1" applyFill="1" applyBorder="1" applyAlignment="1">
      <alignment horizontal="left" vertical="center"/>
    </xf>
    <xf numFmtId="170" fontId="21" fillId="2" borderId="6" xfId="3" applyNumberFormat="1" applyFont="1" applyFill="1" applyBorder="1" applyAlignment="1">
      <alignment horizontal="right" vertical="center"/>
    </xf>
    <xf numFmtId="170" fontId="21" fillId="2" borderId="4" xfId="3" applyNumberFormat="1" applyFont="1" applyFill="1" applyBorder="1" applyAlignment="1">
      <alignment horizontal="right" vertical="center"/>
    </xf>
    <xf numFmtId="170" fontId="21" fillId="2" borderId="5" xfId="3" applyNumberFormat="1" applyFont="1" applyFill="1" applyBorder="1" applyAlignment="1">
      <alignment horizontal="right" vertical="center"/>
    </xf>
    <xf numFmtId="169" fontId="21" fillId="2" borderId="4" xfId="2" applyNumberFormat="1" applyFont="1" applyFill="1" applyBorder="1" applyAlignment="1">
      <alignment horizontal="right" vertical="center"/>
    </xf>
    <xf numFmtId="174" fontId="25" fillId="4" borderId="10" xfId="0" applyNumberFormat="1" applyFont="1" applyFill="1" applyBorder="1" applyAlignment="1">
      <alignment horizontal="left" vertical="center"/>
    </xf>
    <xf numFmtId="174" fontId="26" fillId="4" borderId="10" xfId="0" applyNumberFormat="1" applyFont="1" applyFill="1" applyBorder="1" applyAlignment="1">
      <alignment horizontal="left" vertical="center"/>
    </xf>
    <xf numFmtId="174" fontId="25" fillId="4" borderId="11" xfId="4" applyNumberFormat="1" applyFont="1" applyFill="1" applyBorder="1" applyAlignment="1">
      <alignment horizontal="right" vertical="center"/>
    </xf>
    <xf numFmtId="174" fontId="25" fillId="4" borderId="10" xfId="4" applyNumberFormat="1" applyFont="1" applyFill="1" applyBorder="1" applyAlignment="1">
      <alignment horizontal="right" vertical="center"/>
    </xf>
    <xf numFmtId="174" fontId="25" fillId="4" borderId="3" xfId="4" applyNumberFormat="1" applyFont="1" applyFill="1" applyBorder="1" applyAlignment="1">
      <alignment horizontal="right" vertical="center"/>
    </xf>
    <xf numFmtId="174" fontId="18" fillId="2" borderId="0" xfId="0" applyNumberFormat="1" applyFont="1" applyFill="1"/>
    <xf numFmtId="174" fontId="25" fillId="4" borderId="13" xfId="4" applyNumberFormat="1" applyFont="1" applyFill="1" applyBorder="1" applyAlignment="1">
      <alignment horizontal="right" vertical="center"/>
    </xf>
    <xf numFmtId="174" fontId="25" fillId="4" borderId="14" xfId="4" applyNumberFormat="1" applyFont="1" applyFill="1" applyBorder="1" applyAlignment="1">
      <alignment horizontal="right" vertical="center"/>
    </xf>
    <xf numFmtId="166" fontId="36" fillId="8" borderId="0" xfId="1" applyNumberFormat="1" applyFont="1" applyFill="1" applyBorder="1" applyAlignment="1">
      <alignment horizontal="right"/>
    </xf>
    <xf numFmtId="0" fontId="24" fillId="2" borderId="0" xfId="0" applyFont="1" applyFill="1" applyBorder="1" applyAlignment="1">
      <alignment horizontal="left" vertical="center" indent="1"/>
    </xf>
    <xf numFmtId="171" fontId="23" fillId="2" borderId="1" xfId="3" applyNumberFormat="1" applyFont="1" applyFill="1" applyBorder="1" applyAlignment="1">
      <alignment horizontal="right" vertical="center"/>
    </xf>
    <xf numFmtId="171" fontId="23" fillId="2" borderId="0" xfId="3" applyNumberFormat="1" applyFont="1" applyFill="1" applyBorder="1" applyAlignment="1">
      <alignment horizontal="right" vertical="center"/>
    </xf>
    <xf numFmtId="171" fontId="23" fillId="2" borderId="2" xfId="3" applyNumberFormat="1" applyFont="1" applyFill="1" applyBorder="1" applyAlignment="1">
      <alignment horizontal="right" vertical="center"/>
    </xf>
    <xf numFmtId="171" fontId="23" fillId="2" borderId="0" xfId="2" applyNumberFormat="1" applyFont="1" applyFill="1" applyBorder="1" applyAlignment="1">
      <alignment horizontal="right" vertical="center"/>
    </xf>
    <xf numFmtId="0" fontId="23" fillId="2" borderId="0" xfId="0" applyFont="1" applyFill="1" applyAlignment="1">
      <alignment horizontal="left" vertical="center" indent="1"/>
    </xf>
    <xf numFmtId="0" fontId="32" fillId="4" borderId="0" xfId="0" applyFont="1" applyFill="1" applyBorder="1" applyAlignment="1">
      <alignment horizontal="left" vertical="center" indent="2"/>
    </xf>
    <xf numFmtId="0" fontId="38" fillId="2" borderId="0" xfId="0" applyFont="1" applyFill="1" applyAlignment="1">
      <alignment horizontal="left" vertical="center" indent="1"/>
    </xf>
    <xf numFmtId="0" fontId="39" fillId="2" borderId="0" xfId="0" applyFont="1" applyFill="1" applyBorder="1" applyAlignment="1">
      <alignment horizontal="left" vertical="center" indent="1"/>
    </xf>
    <xf numFmtId="0" fontId="25" fillId="4" borderId="10" xfId="0" applyFont="1" applyFill="1" applyBorder="1" applyAlignment="1">
      <alignment horizontal="left" vertical="center" indent="2"/>
    </xf>
    <xf numFmtId="0" fontId="26" fillId="4" borderId="10" xfId="0" applyFont="1" applyFill="1" applyBorder="1" applyAlignment="1">
      <alignment horizontal="left" vertical="center" indent="2"/>
    </xf>
    <xf numFmtId="171" fontId="25" fillId="4" borderId="11" xfId="3" applyNumberFormat="1" applyFont="1" applyFill="1" applyBorder="1" applyAlignment="1">
      <alignment horizontal="right" vertical="center"/>
    </xf>
    <xf numFmtId="171" fontId="25" fillId="4" borderId="10" xfId="3" applyNumberFormat="1" applyFont="1" applyFill="1" applyBorder="1" applyAlignment="1">
      <alignment horizontal="right" vertical="center"/>
    </xf>
    <xf numFmtId="171" fontId="25" fillId="4" borderId="3" xfId="3" applyNumberFormat="1" applyFont="1" applyFill="1" applyBorder="1" applyAlignment="1">
      <alignment horizontal="right" vertical="center"/>
    </xf>
    <xf numFmtId="171" fontId="25" fillId="4" borderId="10" xfId="2" applyNumberFormat="1" applyFont="1" applyFill="1" applyBorder="1" applyAlignment="1">
      <alignment horizontal="right" vertical="center"/>
    </xf>
    <xf numFmtId="0" fontId="40" fillId="2" borderId="0" xfId="0" applyFont="1" applyFill="1"/>
    <xf numFmtId="171" fontId="29" fillId="4" borderId="1" xfId="4" applyNumberFormat="1" applyFont="1" applyFill="1" applyBorder="1" applyAlignment="1">
      <alignment horizontal="right" vertical="center"/>
    </xf>
    <xf numFmtId="171" fontId="27" fillId="9" borderId="2" xfId="4" applyNumberFormat="1" applyFont="1" applyFill="1" applyBorder="1" applyAlignment="1">
      <alignment horizontal="right"/>
    </xf>
    <xf numFmtId="166" fontId="34" fillId="8" borderId="2" xfId="1" applyNumberFormat="1" applyFont="1" applyFill="1" applyBorder="1" applyAlignment="1">
      <alignment horizontal="right"/>
    </xf>
    <xf numFmtId="0" fontId="26" fillId="5" borderId="2" xfId="0" applyFont="1" applyFill="1" applyBorder="1" applyAlignment="1">
      <alignment wrapText="1"/>
    </xf>
    <xf numFmtId="171" fontId="27" fillId="9" borderId="1" xfId="4" applyNumberFormat="1" applyFont="1" applyFill="1" applyBorder="1" applyAlignment="1">
      <alignment horizontal="right"/>
    </xf>
    <xf numFmtId="166" fontId="34" fillId="8" borderId="1" xfId="1" applyNumberFormat="1" applyFont="1" applyFill="1" applyBorder="1" applyAlignment="1">
      <alignment horizontal="right"/>
    </xf>
    <xf numFmtId="170" fontId="21" fillId="2" borderId="1" xfId="3" applyNumberFormat="1" applyFont="1" applyFill="1" applyBorder="1" applyAlignment="1">
      <alignment horizontal="right" vertical="center"/>
    </xf>
    <xf numFmtId="170" fontId="21" fillId="2" borderId="2" xfId="3" applyNumberFormat="1" applyFont="1" applyFill="1" applyBorder="1" applyAlignment="1">
      <alignment horizontal="right" vertical="center"/>
    </xf>
    <xf numFmtId="174" fontId="25" fillId="4" borderId="15" xfId="4" applyNumberFormat="1" applyFont="1" applyFill="1" applyBorder="1" applyAlignment="1">
      <alignment horizontal="right" vertical="center"/>
    </xf>
    <xf numFmtId="0" fontId="26" fillId="2" borderId="2" xfId="0" applyFont="1" applyFill="1" applyBorder="1" applyAlignment="1">
      <alignment vertical="center" wrapText="1"/>
    </xf>
    <xf numFmtId="171" fontId="27" fillId="2" borderId="1" xfId="4" applyNumberFormat="1" applyFont="1" applyFill="1" applyBorder="1"/>
    <xf numFmtId="0" fontId="31" fillId="2" borderId="0" xfId="0" applyFont="1" applyFill="1" applyBorder="1" applyAlignment="1">
      <alignment vertical="center" wrapText="1"/>
    </xf>
    <xf numFmtId="0" fontId="24" fillId="2" borderId="2" xfId="0" applyFont="1" applyFill="1" applyBorder="1" applyAlignment="1">
      <alignment vertical="center" wrapText="1"/>
    </xf>
    <xf numFmtId="171" fontId="31" fillId="2" borderId="1" xfId="4" applyNumberFormat="1" applyFont="1" applyFill="1" applyBorder="1" applyAlignment="1">
      <alignment vertical="center"/>
    </xf>
    <xf numFmtId="171" fontId="31" fillId="2" borderId="0" xfId="4" applyNumberFormat="1" applyFont="1" applyFill="1" applyBorder="1" applyAlignment="1">
      <alignment vertical="center"/>
    </xf>
    <xf numFmtId="171" fontId="31" fillId="2" borderId="2" xfId="4" applyNumberFormat="1" applyFont="1" applyFill="1" applyBorder="1" applyAlignment="1">
      <alignment vertical="center"/>
    </xf>
    <xf numFmtId="171" fontId="31" fillId="2" borderId="0" xfId="4" applyNumberFormat="1" applyFont="1" applyFill="1" applyBorder="1" applyAlignment="1">
      <alignment horizontal="right" vertical="center"/>
    </xf>
    <xf numFmtId="171" fontId="31" fillId="2" borderId="2" xfId="4" applyNumberFormat="1" applyFont="1" applyFill="1" applyBorder="1" applyAlignment="1">
      <alignment horizontal="right" vertical="center"/>
    </xf>
    <xf numFmtId="170" fontId="40" fillId="2" borderId="0" xfId="0" applyNumberFormat="1" applyFont="1" applyFill="1" applyBorder="1"/>
    <xf numFmtId="170" fontId="40" fillId="2" borderId="2" xfId="0" applyNumberFormat="1" applyFont="1" applyFill="1" applyBorder="1"/>
    <xf numFmtId="0" fontId="18" fillId="2" borderId="2" xfId="0" applyFont="1" applyFill="1" applyBorder="1"/>
  </cellXfs>
  <cellStyles count="7">
    <cellStyle name="Comma 2" xfId="2" xr:uid="{00000000-0005-0000-0000-000001000000}"/>
    <cellStyle name="Comma 2 2" xfId="3" xr:uid="{00000000-0005-0000-0000-000002000000}"/>
    <cellStyle name="Comma 2 2 3" xfId="5" xr:uid="{00000000-0005-0000-0000-000003000000}"/>
    <cellStyle name="Comma 2 4" xfId="6" xr:uid="{D66B2910-040C-4A7C-AA90-A7463C24032F}"/>
    <cellStyle name="Normal" xfId="0" builtinId="0"/>
    <cellStyle name="Porcentagem" xfId="1" builtinId="5"/>
    <cellStyle name="Vírgula" xfId="4" builtinId="3"/>
  </cellStyles>
  <dxfs count="0"/>
  <tableStyles count="0" defaultTableStyle="TableStyleMedium2" defaultPivotStyle="PivotStyleLight16"/>
  <colors>
    <mruColors>
      <color rgb="FFFA4616"/>
      <color rgb="FF00FF00"/>
      <color rgb="FFE75420"/>
      <color rgb="FF14396B"/>
      <color rgb="FF0149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80"/>
  <sheetViews>
    <sheetView view="pageBreakPreview" zoomScaleNormal="100" zoomScaleSheetLayoutView="100" workbookViewId="0">
      <pane xSplit="2" ySplit="2" topLeftCell="AJ60" activePane="bottomRight" state="frozen"/>
      <selection pane="topRight"/>
      <selection pane="bottomLeft"/>
      <selection pane="bottomRight" activeCell="AJ65" sqref="AJ65"/>
    </sheetView>
  </sheetViews>
  <sheetFormatPr defaultColWidth="9.140625" defaultRowHeight="15" outlineLevelCol="2" x14ac:dyDescent="0.25"/>
  <cols>
    <col min="1" max="2" width="34.28515625" bestFit="1" customWidth="1"/>
    <col min="3" max="5" width="10" hidden="1" customWidth="1" outlineLevel="1"/>
    <col min="6" max="6" width="10" customWidth="1" collapsed="1"/>
    <col min="7" max="9" width="10" hidden="1" customWidth="1" outlineLevel="1"/>
    <col min="10" max="10" width="10" customWidth="1" collapsed="1"/>
    <col min="11" max="13" width="10" hidden="1" customWidth="1" outlineLevel="1"/>
    <col min="14" max="14" width="10" customWidth="1" collapsed="1"/>
    <col min="15" max="17" width="10" hidden="1" customWidth="1" outlineLevel="1"/>
    <col min="18" max="18" width="10" customWidth="1" collapsed="1"/>
    <col min="19" max="21" width="10" hidden="1" customWidth="1" outlineLevel="1"/>
    <col min="22" max="22" width="10" customWidth="1" collapsed="1"/>
    <col min="23" max="25" width="10" hidden="1" customWidth="1" outlineLevel="1"/>
    <col min="26" max="26" width="10" customWidth="1" collapsed="1"/>
    <col min="27" max="29" width="10" hidden="1" customWidth="1" outlineLevel="1"/>
    <col min="30" max="30" width="10" customWidth="1" collapsed="1"/>
    <col min="31" max="33" width="10" customWidth="1" outlineLevel="1"/>
    <col min="34" max="34" width="10" customWidth="1"/>
    <col min="35" max="36" width="10" customWidth="1" outlineLevel="2"/>
    <col min="37" max="46" width="10" customWidth="1"/>
  </cols>
  <sheetData>
    <row r="1" spans="1:46" s="262" customFormat="1" ht="13.5" x14ac:dyDescent="0.25">
      <c r="A1" s="195" t="s">
        <v>0</v>
      </c>
      <c r="B1" s="397"/>
      <c r="C1" s="398" t="s">
        <v>1</v>
      </c>
      <c r="D1" s="398" t="s">
        <v>2</v>
      </c>
      <c r="E1" s="398" t="s">
        <v>3</v>
      </c>
      <c r="F1" s="399" t="s">
        <v>4</v>
      </c>
      <c r="G1" s="400" t="s">
        <v>5</v>
      </c>
      <c r="H1" s="398" t="s">
        <v>6</v>
      </c>
      <c r="I1" s="398" t="s">
        <v>7</v>
      </c>
      <c r="J1" s="399" t="s">
        <v>8</v>
      </c>
      <c r="K1" s="398" t="s">
        <v>9</v>
      </c>
      <c r="L1" s="398" t="s">
        <v>10</v>
      </c>
      <c r="M1" s="398" t="s">
        <v>11</v>
      </c>
      <c r="N1" s="399" t="s">
        <v>12</v>
      </c>
      <c r="O1" s="400" t="s">
        <v>13</v>
      </c>
      <c r="P1" s="398" t="s">
        <v>14</v>
      </c>
      <c r="Q1" s="398" t="s">
        <v>15</v>
      </c>
      <c r="R1" s="399" t="s">
        <v>16</v>
      </c>
      <c r="S1" s="398" t="s">
        <v>17</v>
      </c>
      <c r="T1" s="398" t="s">
        <v>18</v>
      </c>
      <c r="U1" s="398" t="s">
        <v>19</v>
      </c>
      <c r="V1" s="399" t="s">
        <v>20</v>
      </c>
      <c r="W1" s="400" t="s">
        <v>21</v>
      </c>
      <c r="X1" s="398" t="s">
        <v>22</v>
      </c>
      <c r="Y1" s="398" t="s">
        <v>23</v>
      </c>
      <c r="Z1" s="399" t="s">
        <v>24</v>
      </c>
      <c r="AA1" s="400" t="s">
        <v>311</v>
      </c>
      <c r="AB1" s="398" t="s">
        <v>330</v>
      </c>
      <c r="AC1" s="398" t="s">
        <v>336</v>
      </c>
      <c r="AD1" s="399" t="s">
        <v>348</v>
      </c>
      <c r="AE1" s="398" t="s">
        <v>350</v>
      </c>
      <c r="AF1" s="398" t="s">
        <v>362</v>
      </c>
      <c r="AG1" s="398" t="s">
        <v>363</v>
      </c>
      <c r="AH1" s="399" t="s">
        <v>364</v>
      </c>
      <c r="AI1" s="400" t="s">
        <v>396</v>
      </c>
      <c r="AJ1" s="398" t="s">
        <v>424</v>
      </c>
      <c r="AK1" s="399" t="s">
        <v>457</v>
      </c>
      <c r="AL1" s="398">
        <v>2012</v>
      </c>
      <c r="AM1" s="398">
        <v>2013</v>
      </c>
      <c r="AN1" s="398">
        <v>2014</v>
      </c>
      <c r="AO1" s="398">
        <v>2015</v>
      </c>
      <c r="AP1" s="398">
        <v>2016</v>
      </c>
      <c r="AQ1" s="398">
        <v>2017</v>
      </c>
      <c r="AR1" s="398">
        <v>2018</v>
      </c>
      <c r="AS1" s="398">
        <v>2019</v>
      </c>
      <c r="AT1" s="398">
        <v>2020</v>
      </c>
    </row>
    <row r="2" spans="1:46" s="264" customFormat="1" ht="13.5" x14ac:dyDescent="0.25">
      <c r="A2" s="263" t="s">
        <v>107</v>
      </c>
      <c r="B2" s="210" t="s">
        <v>25</v>
      </c>
      <c r="C2" s="209" t="s">
        <v>26</v>
      </c>
      <c r="D2" s="210" t="s">
        <v>27</v>
      </c>
      <c r="E2" s="210" t="s">
        <v>28</v>
      </c>
      <c r="F2" s="211" t="s">
        <v>29</v>
      </c>
      <c r="G2" s="209" t="s">
        <v>30</v>
      </c>
      <c r="H2" s="210" t="s">
        <v>31</v>
      </c>
      <c r="I2" s="210" t="s">
        <v>32</v>
      </c>
      <c r="J2" s="211" t="s">
        <v>33</v>
      </c>
      <c r="K2" s="209" t="s">
        <v>34</v>
      </c>
      <c r="L2" s="210" t="s">
        <v>35</v>
      </c>
      <c r="M2" s="210" t="s">
        <v>36</v>
      </c>
      <c r="N2" s="211" t="s">
        <v>37</v>
      </c>
      <c r="O2" s="210" t="s">
        <v>38</v>
      </c>
      <c r="P2" s="210" t="s">
        <v>39</v>
      </c>
      <c r="Q2" s="210" t="s">
        <v>40</v>
      </c>
      <c r="R2" s="211" t="s">
        <v>41</v>
      </c>
      <c r="S2" s="209" t="s">
        <v>42</v>
      </c>
      <c r="T2" s="210" t="s">
        <v>43</v>
      </c>
      <c r="U2" s="210" t="s">
        <v>44</v>
      </c>
      <c r="V2" s="211" t="s">
        <v>45</v>
      </c>
      <c r="W2" s="209" t="s">
        <v>46</v>
      </c>
      <c r="X2" s="210" t="s">
        <v>108</v>
      </c>
      <c r="Y2" s="210" t="s">
        <v>109</v>
      </c>
      <c r="Z2" s="211" t="s">
        <v>110</v>
      </c>
      <c r="AA2" s="209" t="s">
        <v>324</v>
      </c>
      <c r="AB2" s="210" t="s">
        <v>331</v>
      </c>
      <c r="AC2" s="210" t="s">
        <v>337</v>
      </c>
      <c r="AD2" s="211" t="s">
        <v>349</v>
      </c>
      <c r="AE2" s="210" t="s">
        <v>351</v>
      </c>
      <c r="AF2" s="210" t="s">
        <v>361</v>
      </c>
      <c r="AG2" s="210" t="s">
        <v>365</v>
      </c>
      <c r="AH2" s="211" t="s">
        <v>366</v>
      </c>
      <c r="AI2" s="209" t="s">
        <v>397</v>
      </c>
      <c r="AJ2" s="210" t="s">
        <v>423</v>
      </c>
      <c r="AK2" s="211" t="s">
        <v>458</v>
      </c>
      <c r="AL2" s="210">
        <v>2012</v>
      </c>
      <c r="AM2" s="210">
        <v>2013</v>
      </c>
      <c r="AN2" s="210">
        <v>2014</v>
      </c>
      <c r="AO2" s="210">
        <v>2015</v>
      </c>
      <c r="AP2" s="210">
        <v>2016</v>
      </c>
      <c r="AQ2" s="210">
        <v>2017</v>
      </c>
      <c r="AR2" s="210">
        <v>2018</v>
      </c>
      <c r="AS2" s="210">
        <v>2019</v>
      </c>
      <c r="AT2" s="210">
        <v>2020</v>
      </c>
    </row>
    <row r="3" spans="1:46" s="271" customFormat="1" ht="13.5" x14ac:dyDescent="0.25">
      <c r="A3" s="265" t="s">
        <v>47</v>
      </c>
      <c r="B3" s="266" t="s">
        <v>48</v>
      </c>
      <c r="C3" s="267">
        <v>11621.530999999999</v>
      </c>
      <c r="D3" s="267">
        <v>12802.583000000001</v>
      </c>
      <c r="E3" s="267">
        <v>13233.708000000001</v>
      </c>
      <c r="F3" s="268">
        <v>12555.803</v>
      </c>
      <c r="G3" s="269">
        <v>10645.339</v>
      </c>
      <c r="H3" s="267">
        <v>12924.69</v>
      </c>
      <c r="I3" s="267">
        <v>15935.898000000001</v>
      </c>
      <c r="J3" s="268">
        <v>17199.277999999998</v>
      </c>
      <c r="K3" s="267">
        <v>18469.621999999999</v>
      </c>
      <c r="L3" s="267">
        <v>19641.857</v>
      </c>
      <c r="M3" s="267">
        <v>19731.085999999999</v>
      </c>
      <c r="N3" s="268">
        <v>20892.723999999998</v>
      </c>
      <c r="O3" s="269">
        <v>20398</v>
      </c>
      <c r="P3" s="267">
        <v>21029</v>
      </c>
      <c r="Q3" s="267">
        <v>20610</v>
      </c>
      <c r="R3" s="268">
        <v>21474</v>
      </c>
      <c r="S3" s="267">
        <v>22570</v>
      </c>
      <c r="T3" s="267">
        <v>23266</v>
      </c>
      <c r="U3" s="267">
        <v>22578</v>
      </c>
      <c r="V3" s="268">
        <v>27373</v>
      </c>
      <c r="W3" s="269">
        <v>36134</v>
      </c>
      <c r="X3" s="270">
        <v>37075</v>
      </c>
      <c r="Y3" s="270">
        <v>37776</v>
      </c>
      <c r="Z3" s="268">
        <v>41316</v>
      </c>
      <c r="AA3" s="269">
        <v>36604</v>
      </c>
      <c r="AB3" s="267">
        <v>38292</v>
      </c>
      <c r="AC3" s="267">
        <v>40014</v>
      </c>
      <c r="AD3" s="268">
        <v>44477</v>
      </c>
      <c r="AE3" s="267">
        <v>43226</v>
      </c>
      <c r="AF3" s="267">
        <v>47239</v>
      </c>
      <c r="AG3" s="267">
        <v>52029.258419999998</v>
      </c>
      <c r="AH3" s="268">
        <v>54251</v>
      </c>
      <c r="AI3" s="269">
        <v>54748</v>
      </c>
      <c r="AJ3" s="267">
        <v>55824</v>
      </c>
      <c r="AK3" s="268">
        <v>59431.98216</v>
      </c>
      <c r="AL3" s="267">
        <v>50213.625</v>
      </c>
      <c r="AM3" s="267">
        <v>56705.205000000002</v>
      </c>
      <c r="AN3" s="267">
        <v>78735.289000000004</v>
      </c>
      <c r="AO3" s="267">
        <v>83511</v>
      </c>
      <c r="AP3" s="267">
        <v>95787</v>
      </c>
      <c r="AQ3" s="267">
        <v>152301</v>
      </c>
      <c r="AR3" s="267">
        <v>159387</v>
      </c>
      <c r="AS3" s="267">
        <v>196745</v>
      </c>
      <c r="AT3" s="267">
        <v>170003.98216000001</v>
      </c>
    </row>
    <row r="4" spans="1:46" s="277" customFormat="1" ht="13.5" x14ac:dyDescent="0.25">
      <c r="A4" s="272" t="s">
        <v>49</v>
      </c>
      <c r="B4" s="273" t="s">
        <v>49</v>
      </c>
      <c r="C4" s="274">
        <v>5608.55</v>
      </c>
      <c r="D4" s="274">
        <v>6432.4030000000002</v>
      </c>
      <c r="E4" s="274">
        <v>6727.8220000000001</v>
      </c>
      <c r="F4" s="275">
        <v>6951.616</v>
      </c>
      <c r="G4" s="276">
        <v>6365.3649999999998</v>
      </c>
      <c r="H4" s="274">
        <v>7675.3609999999999</v>
      </c>
      <c r="I4" s="274">
        <v>10215.317000000001</v>
      </c>
      <c r="J4" s="275">
        <v>10599.951999999999</v>
      </c>
      <c r="K4" s="274">
        <v>10474.64</v>
      </c>
      <c r="L4" s="274">
        <v>10788.505000000001</v>
      </c>
      <c r="M4" s="274">
        <v>11116.661</v>
      </c>
      <c r="N4" s="275">
        <v>11416.445</v>
      </c>
      <c r="O4" s="276">
        <v>11176</v>
      </c>
      <c r="P4" s="274">
        <v>12210</v>
      </c>
      <c r="Q4" s="274">
        <v>12195</v>
      </c>
      <c r="R4" s="275">
        <v>12864</v>
      </c>
      <c r="S4" s="274">
        <v>13289</v>
      </c>
      <c r="T4" s="274">
        <v>13963</v>
      </c>
      <c r="U4" s="274">
        <v>13095</v>
      </c>
      <c r="V4" s="275">
        <v>16605</v>
      </c>
      <c r="W4" s="276">
        <v>25376</v>
      </c>
      <c r="X4" s="274">
        <v>24947</v>
      </c>
      <c r="Y4" s="274">
        <v>25054</v>
      </c>
      <c r="Z4" s="275">
        <v>27359</v>
      </c>
      <c r="AA4" s="276">
        <v>24616</v>
      </c>
      <c r="AB4" s="274">
        <v>24589</v>
      </c>
      <c r="AC4" s="274">
        <v>24482</v>
      </c>
      <c r="AD4" s="275">
        <v>27598</v>
      </c>
      <c r="AE4" s="274">
        <v>27766</v>
      </c>
      <c r="AF4" s="274">
        <v>32680</v>
      </c>
      <c r="AG4" s="274">
        <v>37516.258419999998</v>
      </c>
      <c r="AH4" s="275">
        <v>37923</v>
      </c>
      <c r="AI4" s="276">
        <v>39408</v>
      </c>
      <c r="AJ4" s="274">
        <v>38852</v>
      </c>
      <c r="AK4" s="275">
        <v>40194</v>
      </c>
      <c r="AL4" s="274">
        <v>25720.391000000003</v>
      </c>
      <c r="AM4" s="274">
        <v>34855.994999999995</v>
      </c>
      <c r="AN4" s="274">
        <v>43796.251000000004</v>
      </c>
      <c r="AO4" s="274">
        <v>48445</v>
      </c>
      <c r="AP4" s="274">
        <v>56952</v>
      </c>
      <c r="AQ4" s="274">
        <v>102736</v>
      </c>
      <c r="AR4" s="274">
        <v>101285</v>
      </c>
      <c r="AS4" s="274">
        <v>135885</v>
      </c>
      <c r="AT4" s="274">
        <v>118454</v>
      </c>
    </row>
    <row r="5" spans="1:46" s="277" customFormat="1" ht="13.5" x14ac:dyDescent="0.25">
      <c r="A5" s="278" t="s">
        <v>313</v>
      </c>
      <c r="B5" s="279" t="s">
        <v>319</v>
      </c>
      <c r="C5" s="280">
        <v>4097.7510000000002</v>
      </c>
      <c r="D5" s="280">
        <v>3739.431</v>
      </c>
      <c r="E5" s="280">
        <v>3959.1309999999999</v>
      </c>
      <c r="F5" s="281">
        <v>4555.7380000000003</v>
      </c>
      <c r="G5" s="282">
        <v>4388.308</v>
      </c>
      <c r="H5" s="280">
        <v>5886.0789999999997</v>
      </c>
      <c r="I5" s="280">
        <v>8495.6490000000013</v>
      </c>
      <c r="J5" s="281">
        <v>8727.476999999999</v>
      </c>
      <c r="K5" s="280">
        <v>8476.7219999999998</v>
      </c>
      <c r="L5" s="280">
        <v>8712.24</v>
      </c>
      <c r="M5" s="280">
        <v>8714.1350000000002</v>
      </c>
      <c r="N5" s="281">
        <v>9239.36</v>
      </c>
      <c r="O5" s="282">
        <v>9448</v>
      </c>
      <c r="P5" s="280">
        <v>10145</v>
      </c>
      <c r="Q5" s="280">
        <v>10277</v>
      </c>
      <c r="R5" s="281">
        <v>10143</v>
      </c>
      <c r="S5" s="280">
        <v>11066</v>
      </c>
      <c r="T5" s="280">
        <v>11450</v>
      </c>
      <c r="U5" s="280">
        <v>10653</v>
      </c>
      <c r="V5" s="281">
        <v>14498</v>
      </c>
      <c r="W5" s="282">
        <v>19882</v>
      </c>
      <c r="X5" s="280">
        <v>19553</v>
      </c>
      <c r="Y5" s="280">
        <v>18995</v>
      </c>
      <c r="Z5" s="281">
        <v>19888</v>
      </c>
      <c r="AA5" s="282">
        <v>20169</v>
      </c>
      <c r="AB5" s="280">
        <v>20122</v>
      </c>
      <c r="AC5" s="280">
        <v>19155</v>
      </c>
      <c r="AD5" s="281">
        <v>22084</v>
      </c>
      <c r="AE5" s="280">
        <v>23598</v>
      </c>
      <c r="AF5" s="280">
        <v>27080</v>
      </c>
      <c r="AG5" s="284">
        <v>30675.258419999998</v>
      </c>
      <c r="AH5" s="389">
        <v>30403</v>
      </c>
      <c r="AI5" s="283">
        <v>32839</v>
      </c>
      <c r="AJ5" s="284">
        <v>33314</v>
      </c>
      <c r="AK5" s="389">
        <v>33660</v>
      </c>
      <c r="AL5" s="284">
        <v>16352.050999999999</v>
      </c>
      <c r="AM5" s="284">
        <v>27497.512999999999</v>
      </c>
      <c r="AN5" s="284">
        <v>35142.457000000002</v>
      </c>
      <c r="AO5" s="284">
        <v>40013</v>
      </c>
      <c r="AP5" s="284">
        <v>47667</v>
      </c>
      <c r="AQ5" s="284">
        <v>78318</v>
      </c>
      <c r="AR5" s="284">
        <v>81530</v>
      </c>
      <c r="AS5" s="284">
        <v>111756</v>
      </c>
      <c r="AT5" s="284">
        <v>99813</v>
      </c>
    </row>
    <row r="6" spans="1:46" s="277" customFormat="1" ht="13.5" x14ac:dyDescent="0.25">
      <c r="A6" s="285" t="s">
        <v>314</v>
      </c>
      <c r="B6" s="286" t="s">
        <v>320</v>
      </c>
      <c r="C6" s="274">
        <v>1510.799</v>
      </c>
      <c r="D6" s="274">
        <v>2692.9720000000002</v>
      </c>
      <c r="E6" s="274">
        <v>2768.6909999999998</v>
      </c>
      <c r="F6" s="275">
        <v>2395.8780000000002</v>
      </c>
      <c r="G6" s="276">
        <v>1977.057</v>
      </c>
      <c r="H6" s="274">
        <v>1789.2819999999999</v>
      </c>
      <c r="I6" s="274">
        <v>1719.6679999999999</v>
      </c>
      <c r="J6" s="275">
        <v>1872.4749999999999</v>
      </c>
      <c r="K6" s="274">
        <v>1997.9180000000001</v>
      </c>
      <c r="L6" s="274">
        <v>2076.2650000000003</v>
      </c>
      <c r="M6" s="274">
        <v>2402.5259999999998</v>
      </c>
      <c r="N6" s="275">
        <v>2177.085</v>
      </c>
      <c r="O6" s="276">
        <v>1728</v>
      </c>
      <c r="P6" s="274">
        <v>2065</v>
      </c>
      <c r="Q6" s="274">
        <v>1918</v>
      </c>
      <c r="R6" s="275">
        <v>2721</v>
      </c>
      <c r="S6" s="274">
        <v>2223</v>
      </c>
      <c r="T6" s="274">
        <v>2513</v>
      </c>
      <c r="U6" s="274">
        <v>2442</v>
      </c>
      <c r="V6" s="275">
        <v>2107</v>
      </c>
      <c r="W6" s="276">
        <v>5494</v>
      </c>
      <c r="X6" s="274">
        <v>5394</v>
      </c>
      <c r="Y6" s="274">
        <v>6059</v>
      </c>
      <c r="Z6" s="275">
        <v>7471</v>
      </c>
      <c r="AA6" s="276">
        <v>4447</v>
      </c>
      <c r="AB6" s="274">
        <v>4467</v>
      </c>
      <c r="AC6" s="274">
        <v>5327</v>
      </c>
      <c r="AD6" s="275">
        <v>5514</v>
      </c>
      <c r="AE6" s="274">
        <v>4168</v>
      </c>
      <c r="AF6" s="274">
        <v>5600</v>
      </c>
      <c r="AG6" s="287">
        <v>6841</v>
      </c>
      <c r="AH6" s="436">
        <v>7520</v>
      </c>
      <c r="AI6" s="439">
        <v>6569</v>
      </c>
      <c r="AJ6" s="287">
        <v>5538</v>
      </c>
      <c r="AK6" s="436">
        <v>6534</v>
      </c>
      <c r="AL6" s="287">
        <v>9368.34</v>
      </c>
      <c r="AM6" s="287">
        <v>7358.482</v>
      </c>
      <c r="AN6" s="287">
        <v>8653.7940000000017</v>
      </c>
      <c r="AO6" s="287">
        <v>8432</v>
      </c>
      <c r="AP6" s="287">
        <v>9285</v>
      </c>
      <c r="AQ6" s="287">
        <v>24418</v>
      </c>
      <c r="AR6" s="287">
        <v>19755</v>
      </c>
      <c r="AS6" s="287">
        <v>24129</v>
      </c>
      <c r="AT6" s="287">
        <v>18641</v>
      </c>
    </row>
    <row r="7" spans="1:46" s="277" customFormat="1" ht="13.5" x14ac:dyDescent="0.25">
      <c r="A7" s="288" t="s">
        <v>315</v>
      </c>
      <c r="B7" s="289" t="s">
        <v>321</v>
      </c>
      <c r="C7" s="290">
        <v>6012.9809999999998</v>
      </c>
      <c r="D7" s="290">
        <v>6370.18</v>
      </c>
      <c r="E7" s="290">
        <v>6505.8860000000004</v>
      </c>
      <c r="F7" s="291">
        <v>5604.1869999999999</v>
      </c>
      <c r="G7" s="292">
        <v>4279.9740000000002</v>
      </c>
      <c r="H7" s="290">
        <v>5249.3290000000006</v>
      </c>
      <c r="I7" s="290">
        <v>5720.5810000000001</v>
      </c>
      <c r="J7" s="291">
        <v>6599.326</v>
      </c>
      <c r="K7" s="290">
        <v>7994.982</v>
      </c>
      <c r="L7" s="290">
        <v>8853.351999999999</v>
      </c>
      <c r="M7" s="290">
        <v>8614.4249999999993</v>
      </c>
      <c r="N7" s="291">
        <v>9476.2789999999986</v>
      </c>
      <c r="O7" s="292">
        <v>9222</v>
      </c>
      <c r="P7" s="290">
        <v>8819</v>
      </c>
      <c r="Q7" s="290">
        <v>8415</v>
      </c>
      <c r="R7" s="291">
        <v>8610</v>
      </c>
      <c r="S7" s="290">
        <v>9281</v>
      </c>
      <c r="T7" s="290">
        <v>9303</v>
      </c>
      <c r="U7" s="290">
        <v>9483</v>
      </c>
      <c r="V7" s="291">
        <v>10768</v>
      </c>
      <c r="W7" s="292">
        <v>10758</v>
      </c>
      <c r="X7" s="290">
        <v>12128</v>
      </c>
      <c r="Y7" s="290">
        <v>12722</v>
      </c>
      <c r="Z7" s="291">
        <v>13957</v>
      </c>
      <c r="AA7" s="292">
        <v>11988</v>
      </c>
      <c r="AB7" s="290">
        <v>13703</v>
      </c>
      <c r="AC7" s="290">
        <v>15532</v>
      </c>
      <c r="AD7" s="291">
        <v>16879</v>
      </c>
      <c r="AE7" s="290">
        <v>15460</v>
      </c>
      <c r="AF7" s="290">
        <v>14559</v>
      </c>
      <c r="AG7" s="290">
        <v>14513</v>
      </c>
      <c r="AH7" s="291">
        <v>16328</v>
      </c>
      <c r="AI7" s="292">
        <v>15340</v>
      </c>
      <c r="AJ7" s="290">
        <v>16972</v>
      </c>
      <c r="AK7" s="291">
        <v>19237.98216</v>
      </c>
      <c r="AL7" s="290">
        <v>24493.233999999997</v>
      </c>
      <c r="AM7" s="290">
        <v>21849.21</v>
      </c>
      <c r="AN7" s="290">
        <v>34939.038</v>
      </c>
      <c r="AO7" s="290">
        <v>35066</v>
      </c>
      <c r="AP7" s="290">
        <v>38835</v>
      </c>
      <c r="AQ7" s="290">
        <v>49565</v>
      </c>
      <c r="AR7" s="290">
        <v>58102</v>
      </c>
      <c r="AS7" s="290">
        <v>60860</v>
      </c>
      <c r="AT7" s="290">
        <v>51549.98216</v>
      </c>
    </row>
    <row r="8" spans="1:46" s="277" customFormat="1" ht="13.5" x14ac:dyDescent="0.25">
      <c r="A8" s="285" t="s">
        <v>52</v>
      </c>
      <c r="B8" s="286" t="s">
        <v>52</v>
      </c>
      <c r="C8" s="274">
        <v>3485.116</v>
      </c>
      <c r="D8" s="274">
        <v>3879.5960000000005</v>
      </c>
      <c r="E8" s="274">
        <v>3657.0770000000002</v>
      </c>
      <c r="F8" s="275">
        <v>3821.6819999999998</v>
      </c>
      <c r="G8" s="276">
        <v>3627.962</v>
      </c>
      <c r="H8" s="274">
        <v>4152.8080000000009</v>
      </c>
      <c r="I8" s="274">
        <v>4620.4399999999996</v>
      </c>
      <c r="J8" s="275">
        <v>4805.6509999999998</v>
      </c>
      <c r="K8" s="274">
        <v>5213.4059999999999</v>
      </c>
      <c r="L8" s="274">
        <v>5629.4859999999999</v>
      </c>
      <c r="M8" s="274">
        <v>5460.6350000000002</v>
      </c>
      <c r="N8" s="275">
        <v>5760.0569999999998</v>
      </c>
      <c r="O8" s="276">
        <v>5941</v>
      </c>
      <c r="P8" s="274">
        <v>6186</v>
      </c>
      <c r="Q8" s="274">
        <v>6597</v>
      </c>
      <c r="R8" s="275">
        <v>7356</v>
      </c>
      <c r="S8" s="274">
        <v>7627</v>
      </c>
      <c r="T8" s="274">
        <v>6992</v>
      </c>
      <c r="U8" s="274">
        <v>7157</v>
      </c>
      <c r="V8" s="275">
        <v>7977</v>
      </c>
      <c r="W8" s="276">
        <v>7780</v>
      </c>
      <c r="X8" s="274">
        <v>8007</v>
      </c>
      <c r="Y8" s="274">
        <v>8414</v>
      </c>
      <c r="Z8" s="275">
        <v>9286</v>
      </c>
      <c r="AA8" s="276">
        <v>10184</v>
      </c>
      <c r="AB8" s="274">
        <v>11411</v>
      </c>
      <c r="AC8" s="274">
        <v>12782</v>
      </c>
      <c r="AD8" s="275">
        <v>14098</v>
      </c>
      <c r="AE8" s="274">
        <v>12593</v>
      </c>
      <c r="AF8" s="274">
        <v>12461</v>
      </c>
      <c r="AG8" s="274">
        <v>12048</v>
      </c>
      <c r="AH8" s="275">
        <v>14331</v>
      </c>
      <c r="AI8" s="276">
        <v>13468</v>
      </c>
      <c r="AJ8" s="274">
        <v>15694</v>
      </c>
      <c r="AK8" s="275">
        <v>18641.98216</v>
      </c>
      <c r="AL8" s="274">
        <v>14843.471000000001</v>
      </c>
      <c r="AM8" s="274">
        <v>17206.860999999997</v>
      </c>
      <c r="AN8" s="274">
        <v>22063.583999999999</v>
      </c>
      <c r="AO8" s="274">
        <v>26080</v>
      </c>
      <c r="AP8" s="274">
        <v>29753</v>
      </c>
      <c r="AQ8" s="274">
        <v>33487</v>
      </c>
      <c r="AR8" s="274">
        <v>48475</v>
      </c>
      <c r="AS8" s="274">
        <v>51433</v>
      </c>
      <c r="AT8" s="274">
        <v>47803.98216</v>
      </c>
    </row>
    <row r="9" spans="1:46" s="277" customFormat="1" ht="13.5" x14ac:dyDescent="0.25">
      <c r="A9" s="278" t="s">
        <v>425</v>
      </c>
      <c r="B9" s="279" t="s">
        <v>425</v>
      </c>
      <c r="C9" s="280">
        <v>2527.8649999999998</v>
      </c>
      <c r="D9" s="280">
        <v>2490.5839999999998</v>
      </c>
      <c r="E9" s="280">
        <v>2848.8090000000002</v>
      </c>
      <c r="F9" s="281">
        <v>1782.5049999999999</v>
      </c>
      <c r="G9" s="282">
        <v>652.01200000000006</v>
      </c>
      <c r="H9" s="280">
        <v>1096.521</v>
      </c>
      <c r="I9" s="280">
        <v>1100.1410000000001</v>
      </c>
      <c r="J9" s="281">
        <v>1793.675</v>
      </c>
      <c r="K9" s="280">
        <v>2781.576</v>
      </c>
      <c r="L9" s="280">
        <v>3223.866</v>
      </c>
      <c r="M9" s="280">
        <v>3153.79</v>
      </c>
      <c r="N9" s="281">
        <v>3716.2219999999998</v>
      </c>
      <c r="O9" s="282">
        <v>3281</v>
      </c>
      <c r="P9" s="280">
        <v>2633</v>
      </c>
      <c r="Q9" s="280">
        <v>1818</v>
      </c>
      <c r="R9" s="281">
        <v>1254</v>
      </c>
      <c r="S9" s="280">
        <v>1654</v>
      </c>
      <c r="T9" s="280">
        <v>2311</v>
      </c>
      <c r="U9" s="280">
        <v>2326</v>
      </c>
      <c r="V9" s="281">
        <v>2791</v>
      </c>
      <c r="W9" s="282">
        <v>2978</v>
      </c>
      <c r="X9" s="280">
        <v>4121</v>
      </c>
      <c r="Y9" s="280">
        <v>4308</v>
      </c>
      <c r="Z9" s="281">
        <v>4671</v>
      </c>
      <c r="AA9" s="282">
        <v>1804</v>
      </c>
      <c r="AB9" s="280">
        <v>2292</v>
      </c>
      <c r="AC9" s="280">
        <v>2750</v>
      </c>
      <c r="AD9" s="281">
        <v>2781</v>
      </c>
      <c r="AE9" s="280">
        <v>2867</v>
      </c>
      <c r="AF9" s="280">
        <v>2098</v>
      </c>
      <c r="AG9" s="280">
        <v>2465</v>
      </c>
      <c r="AH9" s="281">
        <v>1997</v>
      </c>
      <c r="AI9" s="282">
        <v>1872</v>
      </c>
      <c r="AJ9" s="280">
        <v>1278</v>
      </c>
      <c r="AK9" s="281">
        <v>596</v>
      </c>
      <c r="AL9" s="280">
        <v>9649.762999999999</v>
      </c>
      <c r="AM9" s="280">
        <v>4642.3490000000002</v>
      </c>
      <c r="AN9" s="280">
        <v>12875.454</v>
      </c>
      <c r="AO9" s="280">
        <v>8986</v>
      </c>
      <c r="AP9" s="280">
        <v>9082</v>
      </c>
      <c r="AQ9" s="280">
        <v>16078</v>
      </c>
      <c r="AR9" s="280">
        <v>9627</v>
      </c>
      <c r="AS9" s="280">
        <v>9427</v>
      </c>
      <c r="AT9" s="280">
        <v>3746</v>
      </c>
    </row>
    <row r="10" spans="1:46" s="277" customFormat="1" ht="13.5" x14ac:dyDescent="0.25">
      <c r="A10" s="293" t="s">
        <v>53</v>
      </c>
      <c r="B10" s="294" t="s">
        <v>54</v>
      </c>
      <c r="C10" s="295">
        <v>-902.40399999999863</v>
      </c>
      <c r="D10" s="295">
        <v>-1015.9920000000002</v>
      </c>
      <c r="E10" s="295">
        <v>-1065.3450000000012</v>
      </c>
      <c r="F10" s="296">
        <v>-984.38299999999981</v>
      </c>
      <c r="G10" s="297">
        <v>-998.81899999999951</v>
      </c>
      <c r="H10" s="295">
        <v>-1250.0750000000007</v>
      </c>
      <c r="I10" s="295">
        <v>-1565.8230000000003</v>
      </c>
      <c r="J10" s="296">
        <v>-1694.6229999999978</v>
      </c>
      <c r="K10" s="295">
        <v>-1806.6729999999989</v>
      </c>
      <c r="L10" s="295">
        <v>-1919.2220000000016</v>
      </c>
      <c r="M10" s="295">
        <v>-1910.0910000000003</v>
      </c>
      <c r="N10" s="296">
        <v>-2088.4169999999976</v>
      </c>
      <c r="O10" s="297">
        <v>-1944</v>
      </c>
      <c r="P10" s="295">
        <v>-1970</v>
      </c>
      <c r="Q10" s="295">
        <v>-1972</v>
      </c>
      <c r="R10" s="296">
        <v>-2321</v>
      </c>
      <c r="S10" s="295">
        <v>-2688</v>
      </c>
      <c r="T10" s="295">
        <v>-2735</v>
      </c>
      <c r="U10" s="295">
        <v>-2638</v>
      </c>
      <c r="V10" s="296">
        <v>-3168</v>
      </c>
      <c r="W10" s="297">
        <v>-4115</v>
      </c>
      <c r="X10" s="295">
        <v>-4228</v>
      </c>
      <c r="Y10" s="295">
        <v>-4310</v>
      </c>
      <c r="Z10" s="296">
        <v>-4739</v>
      </c>
      <c r="AA10" s="297">
        <v>-3972</v>
      </c>
      <c r="AB10" s="295">
        <v>-4167</v>
      </c>
      <c r="AC10" s="295">
        <v>-4342</v>
      </c>
      <c r="AD10" s="296">
        <v>-4797</v>
      </c>
      <c r="AE10" s="295">
        <v>-4686</v>
      </c>
      <c r="AF10" s="295">
        <v>-5073</v>
      </c>
      <c r="AG10" s="295">
        <v>-5665.2584199999983</v>
      </c>
      <c r="AH10" s="296">
        <v>-6168</v>
      </c>
      <c r="AI10" s="297">
        <v>-6126</v>
      </c>
      <c r="AJ10" s="295">
        <v>-6263</v>
      </c>
      <c r="AK10" s="296">
        <v>-6668.9821599999996</v>
      </c>
      <c r="AL10" s="295">
        <v>-3968.1239999999998</v>
      </c>
      <c r="AM10" s="295">
        <v>-5509.3399999999983</v>
      </c>
      <c r="AN10" s="295">
        <v>-7724.4029999999984</v>
      </c>
      <c r="AO10" s="295">
        <v>-8207</v>
      </c>
      <c r="AP10" s="295">
        <v>-11229</v>
      </c>
      <c r="AQ10" s="295">
        <v>-17392</v>
      </c>
      <c r="AR10" s="295">
        <v>-17278</v>
      </c>
      <c r="AS10" s="295">
        <v>-21592</v>
      </c>
      <c r="AT10" s="295">
        <v>-19057.98216</v>
      </c>
    </row>
    <row r="11" spans="1:46" s="277" customFormat="1" ht="13.5" x14ac:dyDescent="0.25">
      <c r="A11" s="298" t="s">
        <v>49</v>
      </c>
      <c r="B11" s="299" t="s">
        <v>49</v>
      </c>
      <c r="C11" s="280">
        <v>-406.64500000000044</v>
      </c>
      <c r="D11" s="280">
        <v>-481.5010000000002</v>
      </c>
      <c r="E11" s="280">
        <v>-499.1820000000007</v>
      </c>
      <c r="F11" s="281">
        <v>-528.25900000000001</v>
      </c>
      <c r="G11" s="282">
        <v>-561.5639999999994</v>
      </c>
      <c r="H11" s="280">
        <v>-721.09699999999975</v>
      </c>
      <c r="I11" s="280">
        <v>-982.34300000000076</v>
      </c>
      <c r="J11" s="281">
        <v>-1020.3619999999992</v>
      </c>
      <c r="K11" s="280">
        <v>-1009.5949999999993</v>
      </c>
      <c r="L11" s="280">
        <v>-1041.0420000000013</v>
      </c>
      <c r="M11" s="280">
        <v>-1063.5730000000003</v>
      </c>
      <c r="N11" s="281">
        <v>-1145.0749999999989</v>
      </c>
      <c r="O11" s="282">
        <v>-1038</v>
      </c>
      <c r="P11" s="280">
        <v>-1099</v>
      </c>
      <c r="Q11" s="280">
        <v>-1119</v>
      </c>
      <c r="R11" s="281">
        <v>-1344</v>
      </c>
      <c r="S11" s="280">
        <v>-1541</v>
      </c>
      <c r="T11" s="280">
        <v>-1602</v>
      </c>
      <c r="U11" s="280">
        <v>-1473</v>
      </c>
      <c r="V11" s="281">
        <v>-1869</v>
      </c>
      <c r="W11" s="282">
        <v>-2821</v>
      </c>
      <c r="X11" s="280">
        <v>-2765</v>
      </c>
      <c r="Y11" s="280">
        <v>-2781</v>
      </c>
      <c r="Z11" s="281">
        <v>-3061</v>
      </c>
      <c r="AA11" s="282">
        <v>-2666</v>
      </c>
      <c r="AB11" s="280">
        <v>-2696</v>
      </c>
      <c r="AC11" s="280">
        <v>-2691</v>
      </c>
      <c r="AD11" s="281">
        <v>-3014</v>
      </c>
      <c r="AE11" s="280">
        <v>-2983</v>
      </c>
      <c r="AF11" s="280">
        <v>-3449</v>
      </c>
      <c r="AG11" s="280">
        <v>-4051.2584199999983</v>
      </c>
      <c r="AH11" s="281">
        <v>-4364</v>
      </c>
      <c r="AI11" s="282">
        <v>-4429</v>
      </c>
      <c r="AJ11" s="280">
        <v>-4350</v>
      </c>
      <c r="AK11" s="281">
        <v>-4545</v>
      </c>
      <c r="AL11" s="280">
        <v>-1915.5870000000014</v>
      </c>
      <c r="AM11" s="280">
        <v>-3285.3659999999991</v>
      </c>
      <c r="AN11" s="280">
        <v>-4259.2849999999999</v>
      </c>
      <c r="AO11" s="280">
        <v>-4600</v>
      </c>
      <c r="AP11" s="280">
        <v>-6485</v>
      </c>
      <c r="AQ11" s="280">
        <v>-11428</v>
      </c>
      <c r="AR11" s="280">
        <v>-11067</v>
      </c>
      <c r="AS11" s="280">
        <v>-14847.65842</v>
      </c>
      <c r="AT11" s="280">
        <v>-13324</v>
      </c>
    </row>
    <row r="12" spans="1:46" s="271" customFormat="1" ht="13.5" x14ac:dyDescent="0.25">
      <c r="A12" s="285" t="s">
        <v>313</v>
      </c>
      <c r="B12" s="286" t="s">
        <v>319</v>
      </c>
      <c r="C12" s="274">
        <v>-287.01000000000022</v>
      </c>
      <c r="D12" s="274">
        <v>-253.96399999999994</v>
      </c>
      <c r="E12" s="274">
        <v>-264.65999999999985</v>
      </c>
      <c r="F12" s="275">
        <v>-289.15000000000055</v>
      </c>
      <c r="G12" s="276">
        <v>-373.60399999999981</v>
      </c>
      <c r="H12" s="274">
        <v>-536.36899999999969</v>
      </c>
      <c r="I12" s="274">
        <v>-815.97900000000118</v>
      </c>
      <c r="J12" s="275">
        <v>-816.77499999999964</v>
      </c>
      <c r="K12" s="274">
        <v>-799.77299999999923</v>
      </c>
      <c r="L12" s="274">
        <v>-827.4389999999994</v>
      </c>
      <c r="M12" s="274">
        <v>-807.9350000000004</v>
      </c>
      <c r="N12" s="275">
        <v>-898.58200000000033</v>
      </c>
      <c r="O12" s="276">
        <v>-866</v>
      </c>
      <c r="P12" s="274">
        <v>-901</v>
      </c>
      <c r="Q12" s="274">
        <v>-913</v>
      </c>
      <c r="R12" s="275">
        <v>-1054</v>
      </c>
      <c r="S12" s="274">
        <v>-1266</v>
      </c>
      <c r="T12" s="274">
        <v>-1279</v>
      </c>
      <c r="U12" s="274">
        <v>-1164</v>
      </c>
      <c r="V12" s="275">
        <v>-1611</v>
      </c>
      <c r="W12" s="276">
        <v>-2159</v>
      </c>
      <c r="X12" s="274">
        <v>-2120</v>
      </c>
      <c r="Y12" s="274">
        <v>-2052</v>
      </c>
      <c r="Z12" s="275">
        <v>-2157</v>
      </c>
      <c r="AA12" s="276">
        <v>-2177</v>
      </c>
      <c r="AB12" s="274">
        <v>-2209</v>
      </c>
      <c r="AC12" s="274">
        <v>-2099</v>
      </c>
      <c r="AD12" s="275">
        <v>-2415</v>
      </c>
      <c r="AE12" s="274">
        <v>-2516</v>
      </c>
      <c r="AF12" s="274">
        <v>-2836</v>
      </c>
      <c r="AG12" s="274">
        <v>-3290.2584199999983</v>
      </c>
      <c r="AH12" s="275">
        <v>-3516</v>
      </c>
      <c r="AI12" s="276">
        <v>-3662</v>
      </c>
      <c r="AJ12" s="274">
        <v>-3719</v>
      </c>
      <c r="AK12" s="275">
        <v>-3762</v>
      </c>
      <c r="AL12" s="274">
        <v>-1094.7840000000006</v>
      </c>
      <c r="AM12" s="274">
        <v>-2542.7270000000003</v>
      </c>
      <c r="AN12" s="274">
        <v>-3333.7289999999994</v>
      </c>
      <c r="AO12" s="274">
        <v>-3734</v>
      </c>
      <c r="AP12" s="274">
        <v>-5320</v>
      </c>
      <c r="AQ12" s="274">
        <v>-8488</v>
      </c>
      <c r="AR12" s="274">
        <v>-8900</v>
      </c>
      <c r="AS12" s="274">
        <v>-12158.65842</v>
      </c>
      <c r="AT12" s="274">
        <v>-11143</v>
      </c>
    </row>
    <row r="13" spans="1:46" s="277" customFormat="1" ht="13.5" x14ac:dyDescent="0.25">
      <c r="A13" s="278" t="s">
        <v>314</v>
      </c>
      <c r="B13" s="279" t="s">
        <v>320</v>
      </c>
      <c r="C13" s="280">
        <v>-119.63499999999999</v>
      </c>
      <c r="D13" s="280">
        <v>-227.53700000000026</v>
      </c>
      <c r="E13" s="280">
        <v>-234.52199999999993</v>
      </c>
      <c r="F13" s="281">
        <v>-239.10900000000038</v>
      </c>
      <c r="G13" s="282">
        <v>-187.96000000000004</v>
      </c>
      <c r="H13" s="280">
        <v>-184.72799999999984</v>
      </c>
      <c r="I13" s="280">
        <v>-166.36399999999981</v>
      </c>
      <c r="J13" s="281">
        <v>-203.58699999999976</v>
      </c>
      <c r="K13" s="280">
        <v>-209.82200000000012</v>
      </c>
      <c r="L13" s="280">
        <v>-213.60300000000052</v>
      </c>
      <c r="M13" s="280">
        <v>-255.63799999999992</v>
      </c>
      <c r="N13" s="281">
        <v>-246.49300000000017</v>
      </c>
      <c r="O13" s="282">
        <v>-172</v>
      </c>
      <c r="P13" s="280">
        <v>-198</v>
      </c>
      <c r="Q13" s="280">
        <v>-206</v>
      </c>
      <c r="R13" s="281">
        <v>-290</v>
      </c>
      <c r="S13" s="280">
        <v>-275</v>
      </c>
      <c r="T13" s="280">
        <v>-323</v>
      </c>
      <c r="U13" s="280">
        <v>-309</v>
      </c>
      <c r="V13" s="281">
        <v>-258</v>
      </c>
      <c r="W13" s="282">
        <v>-662</v>
      </c>
      <c r="X13" s="280">
        <v>-645</v>
      </c>
      <c r="Y13" s="280">
        <v>-729</v>
      </c>
      <c r="Z13" s="281">
        <v>-904</v>
      </c>
      <c r="AA13" s="282">
        <v>-489</v>
      </c>
      <c r="AB13" s="280">
        <v>-487</v>
      </c>
      <c r="AC13" s="280">
        <v>-592</v>
      </c>
      <c r="AD13" s="281">
        <v>-599</v>
      </c>
      <c r="AE13" s="280">
        <v>-467</v>
      </c>
      <c r="AF13" s="280">
        <v>-613</v>
      </c>
      <c r="AG13" s="280">
        <v>-761</v>
      </c>
      <c r="AH13" s="281">
        <v>-848</v>
      </c>
      <c r="AI13" s="282">
        <v>-767</v>
      </c>
      <c r="AJ13" s="280">
        <v>-631</v>
      </c>
      <c r="AK13" s="281">
        <v>-783</v>
      </c>
      <c r="AL13" s="280">
        <v>-820.80300000000057</v>
      </c>
      <c r="AM13" s="280">
        <v>-742.63899999999944</v>
      </c>
      <c r="AN13" s="280">
        <v>-925.55600000000072</v>
      </c>
      <c r="AO13" s="280">
        <v>-866</v>
      </c>
      <c r="AP13" s="280">
        <v>-1165</v>
      </c>
      <c r="AQ13" s="280">
        <v>-2940</v>
      </c>
      <c r="AR13" s="280">
        <v>-2167</v>
      </c>
      <c r="AS13" s="280">
        <v>-2689</v>
      </c>
      <c r="AT13" s="280">
        <v>-2181</v>
      </c>
    </row>
    <row r="14" spans="1:46" s="277" customFormat="1" ht="13.5" x14ac:dyDescent="0.25">
      <c r="A14" s="272" t="s">
        <v>315</v>
      </c>
      <c r="B14" s="273" t="s">
        <v>321</v>
      </c>
      <c r="C14" s="274">
        <v>-495.75900000000001</v>
      </c>
      <c r="D14" s="274">
        <v>-534.49099999999999</v>
      </c>
      <c r="E14" s="274">
        <v>-566.16300000000047</v>
      </c>
      <c r="F14" s="275">
        <v>-456.1239999999998</v>
      </c>
      <c r="G14" s="276">
        <v>-437.25500000000011</v>
      </c>
      <c r="H14" s="274">
        <v>-528.97800000000097</v>
      </c>
      <c r="I14" s="274">
        <v>-583.48000000000047</v>
      </c>
      <c r="J14" s="275">
        <v>-674.26099999999951</v>
      </c>
      <c r="K14" s="274">
        <v>-797.07799999999952</v>
      </c>
      <c r="L14" s="274">
        <v>-878.17999999999938</v>
      </c>
      <c r="M14" s="274">
        <v>-846.51799999999912</v>
      </c>
      <c r="N14" s="275">
        <v>-943.34199999999873</v>
      </c>
      <c r="O14" s="276">
        <v>-906</v>
      </c>
      <c r="P14" s="274">
        <v>-871</v>
      </c>
      <c r="Q14" s="274">
        <v>-853</v>
      </c>
      <c r="R14" s="275">
        <v>-977</v>
      </c>
      <c r="S14" s="274">
        <v>-1147</v>
      </c>
      <c r="T14" s="274">
        <v>-1133</v>
      </c>
      <c r="U14" s="274">
        <v>-1165</v>
      </c>
      <c r="V14" s="275">
        <v>-1299</v>
      </c>
      <c r="W14" s="276">
        <v>-1294</v>
      </c>
      <c r="X14" s="274">
        <v>-1463</v>
      </c>
      <c r="Y14" s="274">
        <v>-1529</v>
      </c>
      <c r="Z14" s="275">
        <v>-1678</v>
      </c>
      <c r="AA14" s="276">
        <v>-1306</v>
      </c>
      <c r="AB14" s="274">
        <v>-1471</v>
      </c>
      <c r="AC14" s="274">
        <v>-1651</v>
      </c>
      <c r="AD14" s="275">
        <v>-1783</v>
      </c>
      <c r="AE14" s="274">
        <v>-1703</v>
      </c>
      <c r="AF14" s="274">
        <v>-1624</v>
      </c>
      <c r="AG14" s="274">
        <v>-1614</v>
      </c>
      <c r="AH14" s="275">
        <v>-1804</v>
      </c>
      <c r="AI14" s="276">
        <v>-1697</v>
      </c>
      <c r="AJ14" s="274">
        <v>-1913</v>
      </c>
      <c r="AK14" s="275">
        <v>-2123.9821599999996</v>
      </c>
      <c r="AL14" s="274">
        <v>-2052.5370000000003</v>
      </c>
      <c r="AM14" s="274">
        <v>-2223.9740000000011</v>
      </c>
      <c r="AN14" s="274">
        <v>-3465.1179999999968</v>
      </c>
      <c r="AO14" s="274">
        <v>-3607</v>
      </c>
      <c r="AP14" s="274">
        <v>-4744</v>
      </c>
      <c r="AQ14" s="274">
        <v>-5964</v>
      </c>
      <c r="AR14" s="274">
        <v>-6211</v>
      </c>
      <c r="AS14" s="274">
        <v>-6744.7999999999993</v>
      </c>
      <c r="AT14" s="274">
        <v>-5733.9821599999996</v>
      </c>
    </row>
    <row r="15" spans="1:46" s="277" customFormat="1" ht="13.5" x14ac:dyDescent="0.25">
      <c r="A15" s="278" t="s">
        <v>52</v>
      </c>
      <c r="B15" s="279" t="s">
        <v>52</v>
      </c>
      <c r="C15" s="280">
        <v>-288.43199999999979</v>
      </c>
      <c r="D15" s="280">
        <v>-322.72700000000032</v>
      </c>
      <c r="E15" s="280">
        <v>-310.34700000000021</v>
      </c>
      <c r="F15" s="281">
        <v>-325.79199999999992</v>
      </c>
      <c r="G15" s="282">
        <v>-377.30699999999979</v>
      </c>
      <c r="H15" s="280">
        <v>-434.26000000000113</v>
      </c>
      <c r="I15" s="280">
        <v>-470.82499999999982</v>
      </c>
      <c r="J15" s="281">
        <v>-497.96799999999985</v>
      </c>
      <c r="K15" s="280">
        <v>-539.0619999999999</v>
      </c>
      <c r="L15" s="280">
        <v>-584.57200000000012</v>
      </c>
      <c r="M15" s="280">
        <v>-555.66200000000026</v>
      </c>
      <c r="N15" s="281">
        <v>-596.70300000000043</v>
      </c>
      <c r="O15" s="282">
        <v>-596</v>
      </c>
      <c r="P15" s="280">
        <v>-630</v>
      </c>
      <c r="Q15" s="280">
        <v>-685</v>
      </c>
      <c r="R15" s="281">
        <v>-848</v>
      </c>
      <c r="S15" s="280">
        <v>-975</v>
      </c>
      <c r="T15" s="280">
        <v>-900</v>
      </c>
      <c r="U15" s="280">
        <v>-927</v>
      </c>
      <c r="V15" s="281">
        <v>-1012</v>
      </c>
      <c r="W15" s="282">
        <v>-975</v>
      </c>
      <c r="X15" s="280">
        <v>-1027</v>
      </c>
      <c r="Y15" s="280">
        <v>-1078</v>
      </c>
      <c r="Z15" s="281">
        <v>-1193</v>
      </c>
      <c r="AA15" s="282">
        <v>-1153</v>
      </c>
      <c r="AB15" s="280">
        <v>-1256</v>
      </c>
      <c r="AC15" s="280">
        <v>-1406</v>
      </c>
      <c r="AD15" s="281">
        <v>-1552</v>
      </c>
      <c r="AE15" s="280">
        <v>-1384</v>
      </c>
      <c r="AF15" s="280">
        <v>-1375</v>
      </c>
      <c r="AG15" s="280">
        <v>-1338</v>
      </c>
      <c r="AH15" s="281">
        <v>-1573</v>
      </c>
      <c r="AI15" s="282">
        <v>-1483</v>
      </c>
      <c r="AJ15" s="280">
        <v>-1754</v>
      </c>
      <c r="AK15" s="281">
        <v>-1642.9821599999996</v>
      </c>
      <c r="AL15" s="280">
        <v>-1247.2980000000002</v>
      </c>
      <c r="AM15" s="280">
        <v>-1780.3600000000006</v>
      </c>
      <c r="AN15" s="280">
        <v>-2275.9990000000007</v>
      </c>
      <c r="AO15" s="280">
        <v>-2759</v>
      </c>
      <c r="AP15" s="280">
        <v>-3814</v>
      </c>
      <c r="AQ15" s="280">
        <v>-4273</v>
      </c>
      <c r="AR15" s="280">
        <v>-5367</v>
      </c>
      <c r="AS15" s="280">
        <v>-5670</v>
      </c>
      <c r="AT15" s="280">
        <v>-4879.9821599999996</v>
      </c>
    </row>
    <row r="16" spans="1:46" s="277" customFormat="1" ht="13.5" x14ac:dyDescent="0.25">
      <c r="A16" s="285" t="s">
        <v>425</v>
      </c>
      <c r="B16" s="286" t="s">
        <v>425</v>
      </c>
      <c r="C16" s="274">
        <v>-207.32699999999977</v>
      </c>
      <c r="D16" s="274">
        <v>-211.76399999999967</v>
      </c>
      <c r="E16" s="274">
        <v>-255.81600000000026</v>
      </c>
      <c r="F16" s="275">
        <v>-130.33199999999988</v>
      </c>
      <c r="G16" s="276">
        <v>-59.948000000000093</v>
      </c>
      <c r="H16" s="274">
        <v>-94.717999999999961</v>
      </c>
      <c r="I16" s="274">
        <v>-112.65499999999997</v>
      </c>
      <c r="J16" s="275">
        <v>-176.29299999999989</v>
      </c>
      <c r="K16" s="274">
        <v>-258.01599999999962</v>
      </c>
      <c r="L16" s="274">
        <v>-293.60800000000017</v>
      </c>
      <c r="M16" s="274">
        <v>-290.85599999999977</v>
      </c>
      <c r="N16" s="275">
        <v>-346.63899999999967</v>
      </c>
      <c r="O16" s="276">
        <v>-310</v>
      </c>
      <c r="P16" s="274">
        <v>-241</v>
      </c>
      <c r="Q16" s="274">
        <v>-168</v>
      </c>
      <c r="R16" s="275">
        <v>-129</v>
      </c>
      <c r="S16" s="274">
        <v>-172</v>
      </c>
      <c r="T16" s="274">
        <v>-233</v>
      </c>
      <c r="U16" s="274">
        <v>-238</v>
      </c>
      <c r="V16" s="275">
        <v>-287</v>
      </c>
      <c r="W16" s="276">
        <v>-319</v>
      </c>
      <c r="X16" s="274">
        <v>-436</v>
      </c>
      <c r="Y16" s="274">
        <v>-451</v>
      </c>
      <c r="Z16" s="275">
        <v>-485</v>
      </c>
      <c r="AA16" s="276">
        <v>-153</v>
      </c>
      <c r="AB16" s="274">
        <v>-215</v>
      </c>
      <c r="AC16" s="274">
        <v>-245</v>
      </c>
      <c r="AD16" s="275">
        <v>-231</v>
      </c>
      <c r="AE16" s="274">
        <v>-319</v>
      </c>
      <c r="AF16" s="274">
        <v>-249</v>
      </c>
      <c r="AG16" s="274">
        <v>-276</v>
      </c>
      <c r="AH16" s="275">
        <v>-231</v>
      </c>
      <c r="AI16" s="276">
        <v>-214</v>
      </c>
      <c r="AJ16" s="274">
        <v>-159</v>
      </c>
      <c r="AK16" s="275">
        <v>-481</v>
      </c>
      <c r="AL16" s="274">
        <v>-805.23899999999958</v>
      </c>
      <c r="AM16" s="274">
        <v>-443.61399999999992</v>
      </c>
      <c r="AN16" s="274">
        <v>-1189.1189999999992</v>
      </c>
      <c r="AO16" s="274">
        <v>-848</v>
      </c>
      <c r="AP16" s="274">
        <v>-930</v>
      </c>
      <c r="AQ16" s="274">
        <v>-1691</v>
      </c>
      <c r="AR16" s="274">
        <v>-844</v>
      </c>
      <c r="AS16" s="274">
        <v>-1075</v>
      </c>
      <c r="AT16" s="274">
        <v>-854</v>
      </c>
    </row>
    <row r="17" spans="1:46" s="277" customFormat="1" ht="13.5" x14ac:dyDescent="0.25">
      <c r="A17" s="300" t="s">
        <v>55</v>
      </c>
      <c r="B17" s="301" t="s">
        <v>56</v>
      </c>
      <c r="C17" s="302">
        <v>10719.127</v>
      </c>
      <c r="D17" s="302">
        <v>11786.591</v>
      </c>
      <c r="E17" s="302">
        <v>12168.362999999999</v>
      </c>
      <c r="F17" s="303">
        <v>11571.42</v>
      </c>
      <c r="G17" s="304">
        <v>9646.52</v>
      </c>
      <c r="H17" s="302">
        <v>11674.615</v>
      </c>
      <c r="I17" s="302">
        <v>14370.075000000001</v>
      </c>
      <c r="J17" s="303">
        <v>15504.655000000001</v>
      </c>
      <c r="K17" s="302">
        <v>16662.949000000001</v>
      </c>
      <c r="L17" s="302">
        <v>17722.634999999998</v>
      </c>
      <c r="M17" s="302">
        <v>17820.994999999999</v>
      </c>
      <c r="N17" s="303">
        <v>18804.307000000001</v>
      </c>
      <c r="O17" s="304">
        <v>18454</v>
      </c>
      <c r="P17" s="302">
        <v>19059</v>
      </c>
      <c r="Q17" s="302">
        <v>18638</v>
      </c>
      <c r="R17" s="303">
        <v>19153</v>
      </c>
      <c r="S17" s="302">
        <v>19882</v>
      </c>
      <c r="T17" s="302">
        <v>20531</v>
      </c>
      <c r="U17" s="302">
        <v>19940</v>
      </c>
      <c r="V17" s="303">
        <v>24205</v>
      </c>
      <c r="W17" s="304">
        <v>32019</v>
      </c>
      <c r="X17" s="302">
        <v>32847</v>
      </c>
      <c r="Y17" s="302">
        <v>33466</v>
      </c>
      <c r="Z17" s="303">
        <v>36577</v>
      </c>
      <c r="AA17" s="304">
        <v>32632</v>
      </c>
      <c r="AB17" s="302">
        <v>34125</v>
      </c>
      <c r="AC17" s="302">
        <v>35672</v>
      </c>
      <c r="AD17" s="303">
        <v>39680</v>
      </c>
      <c r="AE17" s="302">
        <v>38540</v>
      </c>
      <c r="AF17" s="302">
        <v>42166</v>
      </c>
      <c r="AG17" s="302">
        <v>46364</v>
      </c>
      <c r="AH17" s="303">
        <v>48083</v>
      </c>
      <c r="AI17" s="304">
        <v>48622</v>
      </c>
      <c r="AJ17" s="302">
        <v>49561</v>
      </c>
      <c r="AK17" s="303">
        <v>52763</v>
      </c>
      <c r="AL17" s="302">
        <v>46245.500999999997</v>
      </c>
      <c r="AM17" s="302">
        <v>51195.865000000005</v>
      </c>
      <c r="AN17" s="302">
        <v>71010.885999999999</v>
      </c>
      <c r="AO17" s="302">
        <v>75304</v>
      </c>
      <c r="AP17" s="302">
        <v>84558</v>
      </c>
      <c r="AQ17" s="302">
        <v>134909</v>
      </c>
      <c r="AR17" s="302">
        <v>142109</v>
      </c>
      <c r="AS17" s="302">
        <v>175153</v>
      </c>
      <c r="AT17" s="302">
        <v>150946</v>
      </c>
    </row>
    <row r="18" spans="1:46" s="277" customFormat="1" ht="13.5" x14ac:dyDescent="0.25">
      <c r="A18" s="272" t="s">
        <v>49</v>
      </c>
      <c r="B18" s="273" t="s">
        <v>49</v>
      </c>
      <c r="C18" s="274">
        <v>5201.9049999999997</v>
      </c>
      <c r="D18" s="274">
        <v>5950.902</v>
      </c>
      <c r="E18" s="274">
        <v>6228.6399999999994</v>
      </c>
      <c r="F18" s="275">
        <v>6423.357</v>
      </c>
      <c r="G18" s="276">
        <v>5803.8010000000004</v>
      </c>
      <c r="H18" s="274">
        <v>6954.2640000000001</v>
      </c>
      <c r="I18" s="274">
        <v>9232.9740000000002</v>
      </c>
      <c r="J18" s="275">
        <v>9579.59</v>
      </c>
      <c r="K18" s="274">
        <v>9465.0450000000001</v>
      </c>
      <c r="L18" s="274">
        <v>9747.4629999999997</v>
      </c>
      <c r="M18" s="274">
        <v>10053.088</v>
      </c>
      <c r="N18" s="275">
        <v>10271.370000000001</v>
      </c>
      <c r="O18" s="276">
        <v>10138</v>
      </c>
      <c r="P18" s="274">
        <v>11111</v>
      </c>
      <c r="Q18" s="274">
        <v>11076</v>
      </c>
      <c r="R18" s="275">
        <v>11520</v>
      </c>
      <c r="S18" s="274">
        <v>11748</v>
      </c>
      <c r="T18" s="274">
        <v>12361</v>
      </c>
      <c r="U18" s="274">
        <v>11622</v>
      </c>
      <c r="V18" s="275">
        <v>14736</v>
      </c>
      <c r="W18" s="276">
        <v>22555</v>
      </c>
      <c r="X18" s="274">
        <v>22182</v>
      </c>
      <c r="Y18" s="274">
        <v>22273</v>
      </c>
      <c r="Z18" s="275">
        <v>24298</v>
      </c>
      <c r="AA18" s="276">
        <v>21950</v>
      </c>
      <c r="AB18" s="274">
        <v>21893</v>
      </c>
      <c r="AC18" s="274">
        <v>21791</v>
      </c>
      <c r="AD18" s="275">
        <v>24584</v>
      </c>
      <c r="AE18" s="274">
        <v>24783</v>
      </c>
      <c r="AF18" s="274">
        <v>29231</v>
      </c>
      <c r="AG18" s="274">
        <v>33465</v>
      </c>
      <c r="AH18" s="275">
        <v>33559</v>
      </c>
      <c r="AI18" s="276">
        <v>34979</v>
      </c>
      <c r="AJ18" s="274">
        <v>34502</v>
      </c>
      <c r="AK18" s="275">
        <v>35649</v>
      </c>
      <c r="AL18" s="274">
        <v>23804.804</v>
      </c>
      <c r="AM18" s="274">
        <v>31570.629000000001</v>
      </c>
      <c r="AN18" s="274">
        <v>39536.966</v>
      </c>
      <c r="AO18" s="274">
        <v>43845</v>
      </c>
      <c r="AP18" s="274">
        <v>50467</v>
      </c>
      <c r="AQ18" s="274">
        <v>91308</v>
      </c>
      <c r="AR18" s="274">
        <v>90218</v>
      </c>
      <c r="AS18" s="274">
        <v>121038</v>
      </c>
      <c r="AT18" s="274">
        <v>105130</v>
      </c>
    </row>
    <row r="19" spans="1:46" s="277" customFormat="1" ht="13.5" x14ac:dyDescent="0.25">
      <c r="A19" s="278" t="s">
        <v>313</v>
      </c>
      <c r="B19" s="279" t="s">
        <v>319</v>
      </c>
      <c r="C19" s="280">
        <v>3810.741</v>
      </c>
      <c r="D19" s="280">
        <v>3485.4670000000001</v>
      </c>
      <c r="E19" s="280">
        <v>3694.471</v>
      </c>
      <c r="F19" s="281">
        <v>4266.5879999999997</v>
      </c>
      <c r="G19" s="282">
        <v>4014.7040000000002</v>
      </c>
      <c r="H19" s="280">
        <v>5349.71</v>
      </c>
      <c r="I19" s="280">
        <v>7679.67</v>
      </c>
      <c r="J19" s="281">
        <v>7910.7019999999993</v>
      </c>
      <c r="K19" s="280">
        <v>7676.9490000000005</v>
      </c>
      <c r="L19" s="280">
        <v>7884.8010000000004</v>
      </c>
      <c r="M19" s="280">
        <v>7906.2</v>
      </c>
      <c r="N19" s="281">
        <v>8340.7780000000002</v>
      </c>
      <c r="O19" s="282">
        <v>8582</v>
      </c>
      <c r="P19" s="280">
        <v>9244</v>
      </c>
      <c r="Q19" s="280">
        <v>9364</v>
      </c>
      <c r="R19" s="281">
        <v>9089</v>
      </c>
      <c r="S19" s="280">
        <v>9800</v>
      </c>
      <c r="T19" s="280">
        <v>10171</v>
      </c>
      <c r="U19" s="280">
        <v>9489</v>
      </c>
      <c r="V19" s="281">
        <v>12887</v>
      </c>
      <c r="W19" s="282">
        <v>17723</v>
      </c>
      <c r="X19" s="280">
        <v>17433</v>
      </c>
      <c r="Y19" s="280">
        <v>16943</v>
      </c>
      <c r="Z19" s="281">
        <v>17731</v>
      </c>
      <c r="AA19" s="282">
        <v>17992</v>
      </c>
      <c r="AB19" s="280">
        <v>17913</v>
      </c>
      <c r="AC19" s="280">
        <v>17056</v>
      </c>
      <c r="AD19" s="281">
        <v>19669</v>
      </c>
      <c r="AE19" s="280">
        <v>21082</v>
      </c>
      <c r="AF19" s="280">
        <v>24244</v>
      </c>
      <c r="AG19" s="280">
        <v>27385</v>
      </c>
      <c r="AH19" s="281">
        <v>26887</v>
      </c>
      <c r="AI19" s="282">
        <v>29177</v>
      </c>
      <c r="AJ19" s="280">
        <v>29595</v>
      </c>
      <c r="AK19" s="281">
        <v>29898</v>
      </c>
      <c r="AL19" s="280">
        <v>15257.267</v>
      </c>
      <c r="AM19" s="280">
        <v>24954.786</v>
      </c>
      <c r="AN19" s="280">
        <v>31808.728000000003</v>
      </c>
      <c r="AO19" s="280">
        <v>36279</v>
      </c>
      <c r="AP19" s="280">
        <v>42347</v>
      </c>
      <c r="AQ19" s="280">
        <v>69830</v>
      </c>
      <c r="AR19" s="280">
        <v>72630</v>
      </c>
      <c r="AS19" s="280">
        <v>99598</v>
      </c>
      <c r="AT19" s="280">
        <v>88670</v>
      </c>
    </row>
    <row r="20" spans="1:46" s="277" customFormat="1" ht="13.5" x14ac:dyDescent="0.25">
      <c r="A20" s="285" t="s">
        <v>314</v>
      </c>
      <c r="B20" s="286" t="s">
        <v>320</v>
      </c>
      <c r="C20" s="274">
        <v>1391.164</v>
      </c>
      <c r="D20" s="274">
        <v>2465.4349999999999</v>
      </c>
      <c r="E20" s="274">
        <v>2534.1689999999999</v>
      </c>
      <c r="F20" s="275">
        <v>2156.7689999999998</v>
      </c>
      <c r="G20" s="276">
        <v>1789.097</v>
      </c>
      <c r="H20" s="274">
        <v>1604.5540000000001</v>
      </c>
      <c r="I20" s="274">
        <v>1553.3040000000001</v>
      </c>
      <c r="J20" s="275">
        <v>1668.8880000000001</v>
      </c>
      <c r="K20" s="274">
        <v>1788.096</v>
      </c>
      <c r="L20" s="274">
        <v>1862.6619999999998</v>
      </c>
      <c r="M20" s="274">
        <v>2146.8879999999999</v>
      </c>
      <c r="N20" s="275">
        <v>1930.5919999999999</v>
      </c>
      <c r="O20" s="276">
        <v>1556</v>
      </c>
      <c r="P20" s="274">
        <v>1867</v>
      </c>
      <c r="Q20" s="274">
        <v>1712</v>
      </c>
      <c r="R20" s="275">
        <v>2431</v>
      </c>
      <c r="S20" s="274">
        <v>1948</v>
      </c>
      <c r="T20" s="274">
        <v>2190</v>
      </c>
      <c r="U20" s="274">
        <v>2133</v>
      </c>
      <c r="V20" s="275">
        <v>1849</v>
      </c>
      <c r="W20" s="276">
        <v>4832</v>
      </c>
      <c r="X20" s="274">
        <v>4749</v>
      </c>
      <c r="Y20" s="274">
        <v>5330</v>
      </c>
      <c r="Z20" s="275">
        <v>6567</v>
      </c>
      <c r="AA20" s="276">
        <v>3958</v>
      </c>
      <c r="AB20" s="274">
        <v>3980</v>
      </c>
      <c r="AC20" s="274">
        <v>4735</v>
      </c>
      <c r="AD20" s="275">
        <v>4915</v>
      </c>
      <c r="AE20" s="274">
        <v>3701</v>
      </c>
      <c r="AF20" s="274">
        <v>4987</v>
      </c>
      <c r="AG20" s="274">
        <v>6080</v>
      </c>
      <c r="AH20" s="275">
        <v>6672</v>
      </c>
      <c r="AI20" s="276">
        <v>5802</v>
      </c>
      <c r="AJ20" s="274">
        <v>4907</v>
      </c>
      <c r="AK20" s="275">
        <v>5751</v>
      </c>
      <c r="AL20" s="274">
        <v>8547.5370000000003</v>
      </c>
      <c r="AM20" s="274">
        <v>6615.8429999999998</v>
      </c>
      <c r="AN20" s="274">
        <v>7728.2379999999994</v>
      </c>
      <c r="AO20" s="274">
        <v>7566</v>
      </c>
      <c r="AP20" s="274">
        <v>8120</v>
      </c>
      <c r="AQ20" s="274">
        <v>21478</v>
      </c>
      <c r="AR20" s="274">
        <v>17588</v>
      </c>
      <c r="AS20" s="274">
        <v>21440</v>
      </c>
      <c r="AT20" s="274">
        <v>16460</v>
      </c>
    </row>
    <row r="21" spans="1:46" s="271" customFormat="1" ht="13.5" x14ac:dyDescent="0.25">
      <c r="A21" s="298" t="s">
        <v>315</v>
      </c>
      <c r="B21" s="299" t="s">
        <v>321</v>
      </c>
      <c r="C21" s="280">
        <v>5517.2219999999998</v>
      </c>
      <c r="D21" s="280">
        <v>5835.6890000000003</v>
      </c>
      <c r="E21" s="280">
        <v>5939.723</v>
      </c>
      <c r="F21" s="281">
        <v>5148.0630000000001</v>
      </c>
      <c r="G21" s="282">
        <v>3842.7190000000001</v>
      </c>
      <c r="H21" s="280">
        <v>4720.3509999999997</v>
      </c>
      <c r="I21" s="280">
        <v>5137.1009999999997</v>
      </c>
      <c r="J21" s="281">
        <v>5925.0650000000005</v>
      </c>
      <c r="K21" s="280">
        <v>7197.9040000000005</v>
      </c>
      <c r="L21" s="280">
        <v>7975.1719999999996</v>
      </c>
      <c r="M21" s="280">
        <v>7767.9070000000002</v>
      </c>
      <c r="N21" s="281">
        <v>8532.9369999999999</v>
      </c>
      <c r="O21" s="282">
        <v>8316</v>
      </c>
      <c r="P21" s="280">
        <v>7948</v>
      </c>
      <c r="Q21" s="280">
        <v>7562</v>
      </c>
      <c r="R21" s="281">
        <v>7633</v>
      </c>
      <c r="S21" s="280">
        <v>8134</v>
      </c>
      <c r="T21" s="280">
        <v>8170</v>
      </c>
      <c r="U21" s="280">
        <v>8318</v>
      </c>
      <c r="V21" s="281">
        <v>9469</v>
      </c>
      <c r="W21" s="282">
        <v>9464</v>
      </c>
      <c r="X21" s="280">
        <v>10665</v>
      </c>
      <c r="Y21" s="280">
        <v>11193</v>
      </c>
      <c r="Z21" s="281">
        <v>12279</v>
      </c>
      <c r="AA21" s="282">
        <v>10682</v>
      </c>
      <c r="AB21" s="280">
        <v>12232</v>
      </c>
      <c r="AC21" s="280">
        <v>13881</v>
      </c>
      <c r="AD21" s="281">
        <v>15096</v>
      </c>
      <c r="AE21" s="280">
        <v>13757</v>
      </c>
      <c r="AF21" s="280">
        <v>12935</v>
      </c>
      <c r="AG21" s="280">
        <v>12899</v>
      </c>
      <c r="AH21" s="281">
        <v>14524</v>
      </c>
      <c r="AI21" s="282">
        <v>13643</v>
      </c>
      <c r="AJ21" s="280">
        <v>15059</v>
      </c>
      <c r="AK21" s="281">
        <v>17114</v>
      </c>
      <c r="AL21" s="280">
        <v>22440.697</v>
      </c>
      <c r="AM21" s="280">
        <v>19625.235999999997</v>
      </c>
      <c r="AN21" s="280">
        <v>31473.919999999998</v>
      </c>
      <c r="AO21" s="280">
        <v>31459</v>
      </c>
      <c r="AP21" s="280">
        <v>34091</v>
      </c>
      <c r="AQ21" s="280">
        <v>43601</v>
      </c>
      <c r="AR21" s="280">
        <v>51891</v>
      </c>
      <c r="AS21" s="280">
        <v>54115</v>
      </c>
      <c r="AT21" s="280">
        <v>45816</v>
      </c>
    </row>
    <row r="22" spans="1:46" s="277" customFormat="1" ht="13.5" x14ac:dyDescent="0.25">
      <c r="A22" s="285" t="s">
        <v>52</v>
      </c>
      <c r="B22" s="286" t="s">
        <v>52</v>
      </c>
      <c r="C22" s="274">
        <v>3196.6840000000002</v>
      </c>
      <c r="D22" s="274">
        <v>3556.8690000000001</v>
      </c>
      <c r="E22" s="274">
        <v>3346.73</v>
      </c>
      <c r="F22" s="275">
        <v>3495.89</v>
      </c>
      <c r="G22" s="276">
        <v>3250.6550000000002</v>
      </c>
      <c r="H22" s="274">
        <v>3718.5479999999998</v>
      </c>
      <c r="I22" s="274">
        <v>4149.6149999999998</v>
      </c>
      <c r="J22" s="275">
        <v>4307.683</v>
      </c>
      <c r="K22" s="274">
        <v>4674.3440000000001</v>
      </c>
      <c r="L22" s="274">
        <v>5044.9139999999998</v>
      </c>
      <c r="M22" s="274">
        <v>4904.973</v>
      </c>
      <c r="N22" s="275">
        <v>5163.3539999999994</v>
      </c>
      <c r="O22" s="276">
        <v>5345</v>
      </c>
      <c r="P22" s="274">
        <v>5556</v>
      </c>
      <c r="Q22" s="274">
        <v>5912</v>
      </c>
      <c r="R22" s="275">
        <v>6508</v>
      </c>
      <c r="S22" s="274">
        <v>6652</v>
      </c>
      <c r="T22" s="274">
        <v>6092</v>
      </c>
      <c r="U22" s="274">
        <v>6230</v>
      </c>
      <c r="V22" s="275">
        <v>6965</v>
      </c>
      <c r="W22" s="276">
        <v>6805</v>
      </c>
      <c r="X22" s="274">
        <v>6980</v>
      </c>
      <c r="Y22" s="274">
        <v>7336</v>
      </c>
      <c r="Z22" s="275">
        <v>8093</v>
      </c>
      <c r="AA22" s="276">
        <v>9031</v>
      </c>
      <c r="AB22" s="274">
        <v>10155</v>
      </c>
      <c r="AC22" s="274">
        <v>11376</v>
      </c>
      <c r="AD22" s="275">
        <v>12546</v>
      </c>
      <c r="AE22" s="274">
        <v>11209</v>
      </c>
      <c r="AF22" s="274">
        <v>11086</v>
      </c>
      <c r="AG22" s="274">
        <v>10710</v>
      </c>
      <c r="AH22" s="275">
        <v>12758</v>
      </c>
      <c r="AI22" s="276">
        <v>11985</v>
      </c>
      <c r="AJ22" s="274">
        <v>13940</v>
      </c>
      <c r="AK22" s="275">
        <v>16999</v>
      </c>
      <c r="AL22" s="274">
        <v>13596.172999999999</v>
      </c>
      <c r="AM22" s="274">
        <v>15426.501</v>
      </c>
      <c r="AN22" s="274">
        <v>19787.584999999999</v>
      </c>
      <c r="AO22" s="274">
        <v>23321</v>
      </c>
      <c r="AP22" s="274">
        <v>25939</v>
      </c>
      <c r="AQ22" s="274">
        <v>29214</v>
      </c>
      <c r="AR22" s="274">
        <v>43108</v>
      </c>
      <c r="AS22" s="274">
        <v>45763</v>
      </c>
      <c r="AT22" s="274">
        <v>42924</v>
      </c>
    </row>
    <row r="23" spans="1:46" s="277" customFormat="1" ht="13.5" x14ac:dyDescent="0.25">
      <c r="A23" s="278" t="s">
        <v>425</v>
      </c>
      <c r="B23" s="279" t="s">
        <v>425</v>
      </c>
      <c r="C23" s="280">
        <v>2320.538</v>
      </c>
      <c r="D23" s="280">
        <v>2278.8200000000002</v>
      </c>
      <c r="E23" s="280">
        <v>2592.9929999999999</v>
      </c>
      <c r="F23" s="281">
        <v>1652.173</v>
      </c>
      <c r="G23" s="282">
        <v>592.06399999999996</v>
      </c>
      <c r="H23" s="280">
        <v>1001.803</v>
      </c>
      <c r="I23" s="280">
        <v>987.4860000000001</v>
      </c>
      <c r="J23" s="281">
        <v>1617.3820000000001</v>
      </c>
      <c r="K23" s="280">
        <v>2523.5600000000004</v>
      </c>
      <c r="L23" s="280">
        <v>2930.2579999999998</v>
      </c>
      <c r="M23" s="280">
        <v>2862.9340000000002</v>
      </c>
      <c r="N23" s="281">
        <v>3369.5830000000001</v>
      </c>
      <c r="O23" s="282">
        <v>2971</v>
      </c>
      <c r="P23" s="280">
        <v>2392</v>
      </c>
      <c r="Q23" s="280">
        <v>1650</v>
      </c>
      <c r="R23" s="281">
        <v>1125</v>
      </c>
      <c r="S23" s="280">
        <v>1482</v>
      </c>
      <c r="T23" s="280">
        <v>2078</v>
      </c>
      <c r="U23" s="280">
        <v>2088</v>
      </c>
      <c r="V23" s="281">
        <v>2504</v>
      </c>
      <c r="W23" s="282">
        <v>2659</v>
      </c>
      <c r="X23" s="280">
        <v>3685</v>
      </c>
      <c r="Y23" s="280">
        <v>3857</v>
      </c>
      <c r="Z23" s="281">
        <v>4186</v>
      </c>
      <c r="AA23" s="282">
        <v>1651</v>
      </c>
      <c r="AB23" s="280">
        <v>2077</v>
      </c>
      <c r="AC23" s="280">
        <v>2505</v>
      </c>
      <c r="AD23" s="281">
        <v>2550</v>
      </c>
      <c r="AE23" s="280">
        <v>2548</v>
      </c>
      <c r="AF23" s="280">
        <v>1849</v>
      </c>
      <c r="AG23" s="280">
        <v>2189</v>
      </c>
      <c r="AH23" s="281">
        <v>1766</v>
      </c>
      <c r="AI23" s="282">
        <v>1658</v>
      </c>
      <c r="AJ23" s="280">
        <v>1119</v>
      </c>
      <c r="AK23" s="281">
        <v>115</v>
      </c>
      <c r="AL23" s="280">
        <v>8844.5240000000013</v>
      </c>
      <c r="AM23" s="280">
        <v>4198.7350000000006</v>
      </c>
      <c r="AN23" s="280">
        <v>11686.335000000001</v>
      </c>
      <c r="AO23" s="280">
        <v>8138</v>
      </c>
      <c r="AP23" s="280">
        <v>8152</v>
      </c>
      <c r="AQ23" s="280">
        <v>14387</v>
      </c>
      <c r="AR23" s="280">
        <v>8783</v>
      </c>
      <c r="AS23" s="280">
        <v>8352</v>
      </c>
      <c r="AT23" s="280">
        <v>2892</v>
      </c>
    </row>
    <row r="24" spans="1:46" s="277" customFormat="1" ht="13.5" x14ac:dyDescent="0.25">
      <c r="A24" s="293" t="s">
        <v>55</v>
      </c>
      <c r="B24" s="294" t="s">
        <v>56</v>
      </c>
      <c r="C24" s="305">
        <v>10719.127</v>
      </c>
      <c r="D24" s="305">
        <v>11786.591</v>
      </c>
      <c r="E24" s="305">
        <v>12168.363000000001</v>
      </c>
      <c r="F24" s="306">
        <v>11571.419999999998</v>
      </c>
      <c r="G24" s="307">
        <v>9646.52</v>
      </c>
      <c r="H24" s="305">
        <v>11674.615</v>
      </c>
      <c r="I24" s="305">
        <v>14370.075000000001</v>
      </c>
      <c r="J24" s="306">
        <v>15504.654999999999</v>
      </c>
      <c r="K24" s="305">
        <v>16662.949000000001</v>
      </c>
      <c r="L24" s="305">
        <v>17722.635000000002</v>
      </c>
      <c r="M24" s="305">
        <v>17820.994999999999</v>
      </c>
      <c r="N24" s="306">
        <v>18804.307000000001</v>
      </c>
      <c r="O24" s="307">
        <v>18454</v>
      </c>
      <c r="P24" s="305">
        <v>19059</v>
      </c>
      <c r="Q24" s="305">
        <v>18638</v>
      </c>
      <c r="R24" s="306">
        <v>19153</v>
      </c>
      <c r="S24" s="305">
        <v>19882</v>
      </c>
      <c r="T24" s="305">
        <v>20531</v>
      </c>
      <c r="U24" s="305">
        <v>19940</v>
      </c>
      <c r="V24" s="306">
        <v>24205</v>
      </c>
      <c r="W24" s="307">
        <v>32019</v>
      </c>
      <c r="X24" s="305">
        <v>32847</v>
      </c>
      <c r="Y24" s="305">
        <v>33466</v>
      </c>
      <c r="Z24" s="306">
        <v>36577</v>
      </c>
      <c r="AA24" s="307">
        <v>32632</v>
      </c>
      <c r="AB24" s="305">
        <v>34125</v>
      </c>
      <c r="AC24" s="305">
        <v>35672</v>
      </c>
      <c r="AD24" s="306">
        <v>39680</v>
      </c>
      <c r="AE24" s="305">
        <v>38540</v>
      </c>
      <c r="AF24" s="305">
        <v>42166</v>
      </c>
      <c r="AG24" s="305">
        <v>46364</v>
      </c>
      <c r="AH24" s="306">
        <v>48083</v>
      </c>
      <c r="AI24" s="307">
        <v>48622</v>
      </c>
      <c r="AJ24" s="305">
        <v>49561</v>
      </c>
      <c r="AK24" s="306">
        <v>52763</v>
      </c>
      <c r="AL24" s="305">
        <v>46245.501000000004</v>
      </c>
      <c r="AM24" s="305">
        <v>51195.864999999998</v>
      </c>
      <c r="AN24" s="305">
        <v>71010.885999999999</v>
      </c>
      <c r="AO24" s="305">
        <v>75304</v>
      </c>
      <c r="AP24" s="305">
        <v>84558</v>
      </c>
      <c r="AQ24" s="305">
        <v>134909</v>
      </c>
      <c r="AR24" s="305">
        <v>142109</v>
      </c>
      <c r="AS24" s="305">
        <v>175153</v>
      </c>
      <c r="AT24" s="305">
        <v>150946</v>
      </c>
    </row>
    <row r="25" spans="1:46" s="277" customFormat="1" ht="13.5" x14ac:dyDescent="0.25">
      <c r="A25" s="298" t="s">
        <v>57</v>
      </c>
      <c r="B25" s="299" t="s">
        <v>58</v>
      </c>
      <c r="C25" s="308">
        <v>7007.4250000000002</v>
      </c>
      <c r="D25" s="308">
        <v>7042.3360000000002</v>
      </c>
      <c r="E25" s="308">
        <v>7041.201</v>
      </c>
      <c r="F25" s="309">
        <v>7762.4779999999992</v>
      </c>
      <c r="G25" s="310">
        <v>7265.3590000000004</v>
      </c>
      <c r="H25" s="308">
        <v>9068.2579999999998</v>
      </c>
      <c r="I25" s="308">
        <v>11829.285</v>
      </c>
      <c r="J25" s="309">
        <v>12218.384999999998</v>
      </c>
      <c r="K25" s="308">
        <v>12351.293000000001</v>
      </c>
      <c r="L25" s="308">
        <v>12929.715</v>
      </c>
      <c r="M25" s="308">
        <v>12811.172999999999</v>
      </c>
      <c r="N25" s="309">
        <v>13504.132</v>
      </c>
      <c r="O25" s="310">
        <v>13927</v>
      </c>
      <c r="P25" s="308">
        <v>14800</v>
      </c>
      <c r="Q25" s="308">
        <v>15276</v>
      </c>
      <c r="R25" s="309">
        <v>15597</v>
      </c>
      <c r="S25" s="308">
        <v>16452</v>
      </c>
      <c r="T25" s="308">
        <v>16263</v>
      </c>
      <c r="U25" s="308">
        <v>15719</v>
      </c>
      <c r="V25" s="309">
        <v>19852</v>
      </c>
      <c r="W25" s="310">
        <v>24528</v>
      </c>
      <c r="X25" s="308">
        <v>24413</v>
      </c>
      <c r="Y25" s="308">
        <v>24279</v>
      </c>
      <c r="Z25" s="309">
        <v>25824</v>
      </c>
      <c r="AA25" s="310">
        <v>27023</v>
      </c>
      <c r="AB25" s="308">
        <v>28068</v>
      </c>
      <c r="AC25" s="308">
        <v>28432</v>
      </c>
      <c r="AD25" s="309">
        <v>32215</v>
      </c>
      <c r="AE25" s="308">
        <v>32291</v>
      </c>
      <c r="AF25" s="308">
        <v>35330</v>
      </c>
      <c r="AG25" s="308">
        <v>38095</v>
      </c>
      <c r="AH25" s="309">
        <v>39645</v>
      </c>
      <c r="AI25" s="310">
        <v>41162</v>
      </c>
      <c r="AJ25" s="308">
        <v>43535</v>
      </c>
      <c r="AK25" s="309">
        <v>46897</v>
      </c>
      <c r="AL25" s="308">
        <v>28853.439999999999</v>
      </c>
      <c r="AM25" s="308">
        <v>40381.286999999997</v>
      </c>
      <c r="AN25" s="308">
        <v>51596.312999999995</v>
      </c>
      <c r="AO25" s="308">
        <v>59600</v>
      </c>
      <c r="AP25" s="308">
        <v>68286</v>
      </c>
      <c r="AQ25" s="308">
        <v>99044</v>
      </c>
      <c r="AR25" s="308">
        <v>115738</v>
      </c>
      <c r="AS25" s="308">
        <v>145361</v>
      </c>
      <c r="AT25" s="308">
        <v>131594</v>
      </c>
    </row>
    <row r="26" spans="1:46" s="277" customFormat="1" ht="13.5" x14ac:dyDescent="0.25">
      <c r="A26" s="272" t="s">
        <v>59</v>
      </c>
      <c r="B26" s="273" t="s">
        <v>60</v>
      </c>
      <c r="C26" s="311">
        <v>3711.7020000000002</v>
      </c>
      <c r="D26" s="311">
        <v>4744.2550000000001</v>
      </c>
      <c r="E26" s="311">
        <v>5127.1620000000003</v>
      </c>
      <c r="F26" s="312">
        <v>3808.942</v>
      </c>
      <c r="G26" s="313">
        <v>2381.1610000000001</v>
      </c>
      <c r="H26" s="311">
        <v>2606.357</v>
      </c>
      <c r="I26" s="311">
        <v>2540.79</v>
      </c>
      <c r="J26" s="312">
        <v>3286.2700000000004</v>
      </c>
      <c r="K26" s="311">
        <v>4311.6560000000009</v>
      </c>
      <c r="L26" s="311">
        <v>4792.92</v>
      </c>
      <c r="M26" s="311">
        <v>5009.8220000000001</v>
      </c>
      <c r="N26" s="312">
        <v>5300.1750000000002</v>
      </c>
      <c r="O26" s="313">
        <v>4527</v>
      </c>
      <c r="P26" s="311">
        <v>4259</v>
      </c>
      <c r="Q26" s="311">
        <v>3362</v>
      </c>
      <c r="R26" s="312">
        <v>3556</v>
      </c>
      <c r="S26" s="311">
        <v>3430</v>
      </c>
      <c r="T26" s="311">
        <v>4268</v>
      </c>
      <c r="U26" s="311">
        <v>4221</v>
      </c>
      <c r="V26" s="312">
        <v>4353</v>
      </c>
      <c r="W26" s="313">
        <v>7491</v>
      </c>
      <c r="X26" s="311">
        <v>8434</v>
      </c>
      <c r="Y26" s="311">
        <v>9187</v>
      </c>
      <c r="Z26" s="312">
        <v>10753</v>
      </c>
      <c r="AA26" s="313">
        <v>5609</v>
      </c>
      <c r="AB26" s="311">
        <v>6057</v>
      </c>
      <c r="AC26" s="311">
        <v>7240</v>
      </c>
      <c r="AD26" s="312">
        <v>7465</v>
      </c>
      <c r="AE26" s="311">
        <v>6249</v>
      </c>
      <c r="AF26" s="311">
        <v>6836</v>
      </c>
      <c r="AG26" s="311">
        <v>8269</v>
      </c>
      <c r="AH26" s="312">
        <v>8438</v>
      </c>
      <c r="AI26" s="313">
        <v>7460</v>
      </c>
      <c r="AJ26" s="311">
        <v>6026</v>
      </c>
      <c r="AK26" s="312">
        <v>5866</v>
      </c>
      <c r="AL26" s="311">
        <v>17392.061000000002</v>
      </c>
      <c r="AM26" s="311">
        <v>10814.578000000001</v>
      </c>
      <c r="AN26" s="311">
        <v>19414.573</v>
      </c>
      <c r="AO26" s="311">
        <v>15704</v>
      </c>
      <c r="AP26" s="311">
        <v>16272</v>
      </c>
      <c r="AQ26" s="311">
        <v>35865</v>
      </c>
      <c r="AR26" s="311">
        <v>26371</v>
      </c>
      <c r="AS26" s="311">
        <v>29792</v>
      </c>
      <c r="AT26" s="311">
        <v>19352</v>
      </c>
    </row>
    <row r="27" spans="1:46" s="319" customFormat="1" ht="13.5" x14ac:dyDescent="0.25">
      <c r="A27" s="314" t="s">
        <v>61</v>
      </c>
      <c r="B27" s="314" t="s">
        <v>62</v>
      </c>
      <c r="C27" s="315">
        <v>0.65373094282771349</v>
      </c>
      <c r="D27" s="315">
        <v>0.59748709359644359</v>
      </c>
      <c r="E27" s="315">
        <v>0.57864817149192538</v>
      </c>
      <c r="F27" s="316">
        <v>0.67083192901130551</v>
      </c>
      <c r="G27" s="317">
        <v>0.75315854836770146</v>
      </c>
      <c r="H27" s="315">
        <v>0.77675006841767369</v>
      </c>
      <c r="I27" s="315">
        <v>0.82318881425462287</v>
      </c>
      <c r="J27" s="316">
        <v>0.78804623514679939</v>
      </c>
      <c r="K27" s="315">
        <v>0.74124292164610239</v>
      </c>
      <c r="L27" s="315">
        <v>0.72955940242520367</v>
      </c>
      <c r="M27" s="315">
        <v>0.71888090423682849</v>
      </c>
      <c r="N27" s="316">
        <v>0.71814037071400716</v>
      </c>
      <c r="O27" s="317">
        <v>0.75468733066001947</v>
      </c>
      <c r="P27" s="315">
        <v>0.7765360197282124</v>
      </c>
      <c r="Q27" s="315">
        <v>0.81961583860929288</v>
      </c>
      <c r="R27" s="316">
        <v>0.81433717955411689</v>
      </c>
      <c r="S27" s="315">
        <v>0.82748214465345538</v>
      </c>
      <c r="T27" s="315">
        <v>0.79211923432857634</v>
      </c>
      <c r="U27" s="315">
        <v>0.78831494483450348</v>
      </c>
      <c r="V27" s="316">
        <v>0.82016112373476557</v>
      </c>
      <c r="W27" s="317">
        <v>0.76604516068584283</v>
      </c>
      <c r="X27" s="315">
        <v>0.74323378086278813</v>
      </c>
      <c r="Y27" s="315">
        <v>0.72548257933424964</v>
      </c>
      <c r="Z27" s="316">
        <v>0.70601744265522048</v>
      </c>
      <c r="AA27" s="317">
        <v>0.82811350821279728</v>
      </c>
      <c r="AB27" s="315">
        <v>0.82250549450549448</v>
      </c>
      <c r="AC27" s="315">
        <v>0.79703969499887872</v>
      </c>
      <c r="AD27" s="316">
        <v>0.81186995967741937</v>
      </c>
      <c r="AE27" s="315">
        <v>0.83785677218474308</v>
      </c>
      <c r="AF27" s="315">
        <v>0.83787885974481813</v>
      </c>
      <c r="AG27" s="318">
        <v>0.82165041842809072</v>
      </c>
      <c r="AH27" s="437">
        <v>0.82451214667939465</v>
      </c>
      <c r="AI27" s="440">
        <v>0.84657151083871496</v>
      </c>
      <c r="AJ27" s="318">
        <v>0.87841246141119023</v>
      </c>
      <c r="AK27" s="437">
        <v>0.88882360745219191</v>
      </c>
      <c r="AL27" s="318">
        <v>0.62391885429027993</v>
      </c>
      <c r="AM27" s="318">
        <v>0.78876071338964582</v>
      </c>
      <c r="AN27" s="318">
        <v>0.72659722905020496</v>
      </c>
      <c r="AO27" s="318">
        <v>0.79145862105598641</v>
      </c>
      <c r="AP27" s="318">
        <v>0.80756403888455264</v>
      </c>
      <c r="AQ27" s="318">
        <v>0.73415413352704417</v>
      </c>
      <c r="AR27" s="318">
        <v>0.81443117606907378</v>
      </c>
      <c r="AS27" s="318">
        <v>0.82990831994500791</v>
      </c>
      <c r="AT27" s="318">
        <v>0.87179521153260109</v>
      </c>
    </row>
    <row r="28" spans="1:46" s="277" customFormat="1" ht="13.5" x14ac:dyDescent="0.25">
      <c r="A28" s="293" t="s">
        <v>63</v>
      </c>
      <c r="B28" s="294" t="s">
        <v>64</v>
      </c>
      <c r="C28" s="320">
        <v>-6847.4790000000003</v>
      </c>
      <c r="D28" s="320">
        <v>-7453.45</v>
      </c>
      <c r="E28" s="320">
        <v>-7243.2940000000008</v>
      </c>
      <c r="F28" s="321">
        <v>-7253.2550000000001</v>
      </c>
      <c r="G28" s="322">
        <v>-6968.02</v>
      </c>
      <c r="H28" s="320">
        <v>-7367.643</v>
      </c>
      <c r="I28" s="320">
        <v>-9053.9296900000008</v>
      </c>
      <c r="J28" s="321">
        <v>-9329.7710000000006</v>
      </c>
      <c r="K28" s="320">
        <v>-10420.424999999999</v>
      </c>
      <c r="L28" s="320">
        <v>-11049.754000000001</v>
      </c>
      <c r="M28" s="320">
        <v>-10987.338</v>
      </c>
      <c r="N28" s="321">
        <v>-11066.208999999999</v>
      </c>
      <c r="O28" s="322">
        <v>-11722</v>
      </c>
      <c r="P28" s="320">
        <v>-12308</v>
      </c>
      <c r="Q28" s="320">
        <v>-11820</v>
      </c>
      <c r="R28" s="321">
        <v>-12235</v>
      </c>
      <c r="S28" s="320">
        <v>-12948</v>
      </c>
      <c r="T28" s="320">
        <v>-12911</v>
      </c>
      <c r="U28" s="320">
        <v>-13385</v>
      </c>
      <c r="V28" s="321">
        <v>-16380</v>
      </c>
      <c r="W28" s="322">
        <v>-21167</v>
      </c>
      <c r="X28" s="320">
        <v>-21948</v>
      </c>
      <c r="Y28" s="320">
        <v>-19921</v>
      </c>
      <c r="Z28" s="321">
        <v>-21137</v>
      </c>
      <c r="AA28" s="297">
        <v>-20473</v>
      </c>
      <c r="AB28" s="295">
        <v>-21398</v>
      </c>
      <c r="AC28" s="295">
        <v>-22401</v>
      </c>
      <c r="AD28" s="296">
        <v>-24942</v>
      </c>
      <c r="AE28" s="295">
        <v>-26339</v>
      </c>
      <c r="AF28" s="295">
        <v>-29782</v>
      </c>
      <c r="AG28" s="320">
        <v>-30640</v>
      </c>
      <c r="AH28" s="321">
        <v>-30527</v>
      </c>
      <c r="AI28" s="322">
        <v>-32862</v>
      </c>
      <c r="AJ28" s="320">
        <v>-32800</v>
      </c>
      <c r="AK28" s="321">
        <v>-35310</v>
      </c>
      <c r="AL28" s="320">
        <v>-28797.478000000003</v>
      </c>
      <c r="AM28" s="320">
        <v>-32719.363690000002</v>
      </c>
      <c r="AN28" s="320">
        <v>-43523.725999999995</v>
      </c>
      <c r="AO28" s="320">
        <v>-48085</v>
      </c>
      <c r="AP28" s="320">
        <v>-55624</v>
      </c>
      <c r="AQ28" s="320">
        <v>-84173</v>
      </c>
      <c r="AR28" s="320">
        <v>-89214</v>
      </c>
      <c r="AS28" s="320">
        <v>-117288</v>
      </c>
      <c r="AT28" s="320">
        <v>-100972</v>
      </c>
    </row>
    <row r="29" spans="1:46" s="277" customFormat="1" ht="13.5" x14ac:dyDescent="0.25">
      <c r="A29" s="298" t="s">
        <v>49</v>
      </c>
      <c r="B29" s="299" t="s">
        <v>49</v>
      </c>
      <c r="C29" s="280">
        <v>-3199.9742675379948</v>
      </c>
      <c r="D29" s="280">
        <v>-3074.8617800000002</v>
      </c>
      <c r="E29" s="280">
        <v>-3072.2347600000003</v>
      </c>
      <c r="F29" s="281">
        <v>-3143.79907</v>
      </c>
      <c r="G29" s="282">
        <v>-3032.0529999999999</v>
      </c>
      <c r="H29" s="280">
        <v>-3788.982</v>
      </c>
      <c r="I29" s="280">
        <v>-5073.45669</v>
      </c>
      <c r="J29" s="281">
        <v>-4842.0289999999995</v>
      </c>
      <c r="K29" s="280">
        <v>-4919.4390000000003</v>
      </c>
      <c r="L29" s="280">
        <v>-5008.8950000000004</v>
      </c>
      <c r="M29" s="280">
        <v>-5059.0420000000004</v>
      </c>
      <c r="N29" s="281">
        <v>-4809.5259999999998</v>
      </c>
      <c r="O29" s="282">
        <v>-5482</v>
      </c>
      <c r="P29" s="280">
        <v>-6003</v>
      </c>
      <c r="Q29" s="280">
        <v>-5535</v>
      </c>
      <c r="R29" s="281">
        <v>-5783</v>
      </c>
      <c r="S29" s="280">
        <v>-6185</v>
      </c>
      <c r="T29" s="280">
        <v>-6122</v>
      </c>
      <c r="U29" s="280">
        <v>-6187</v>
      </c>
      <c r="V29" s="281">
        <v>-8338</v>
      </c>
      <c r="W29" s="282">
        <v>-12204</v>
      </c>
      <c r="X29" s="280">
        <v>-12880</v>
      </c>
      <c r="Y29" s="280">
        <v>-11253</v>
      </c>
      <c r="Z29" s="281">
        <v>-11730</v>
      </c>
      <c r="AA29" s="282">
        <v>-11718</v>
      </c>
      <c r="AB29" s="280">
        <v>-11879</v>
      </c>
      <c r="AC29" s="280">
        <v>-12031</v>
      </c>
      <c r="AD29" s="281">
        <v>-13607</v>
      </c>
      <c r="AE29" s="280">
        <v>-15671</v>
      </c>
      <c r="AF29" s="280">
        <v>-19202</v>
      </c>
      <c r="AG29" s="280">
        <v>-20227</v>
      </c>
      <c r="AH29" s="281">
        <v>-19486</v>
      </c>
      <c r="AI29" s="282">
        <v>-21970</v>
      </c>
      <c r="AJ29" s="280">
        <v>-21060</v>
      </c>
      <c r="AK29" s="281">
        <v>-22110</v>
      </c>
      <c r="AL29" s="280">
        <v>-12490.869877537996</v>
      </c>
      <c r="AM29" s="280">
        <v>-16736.520689999998</v>
      </c>
      <c r="AN29" s="280">
        <v>-19796.902000000002</v>
      </c>
      <c r="AO29" s="280">
        <v>-22803</v>
      </c>
      <c r="AP29" s="280">
        <v>-26832</v>
      </c>
      <c r="AQ29" s="280">
        <v>-48067</v>
      </c>
      <c r="AR29" s="280">
        <v>-49235</v>
      </c>
      <c r="AS29" s="280">
        <v>-74586</v>
      </c>
      <c r="AT29" s="280">
        <v>-65140</v>
      </c>
    </row>
    <row r="30" spans="1:46" s="323" customFormat="1" ht="13.5" x14ac:dyDescent="0.25">
      <c r="A30" s="272" t="s">
        <v>315</v>
      </c>
      <c r="B30" s="273" t="s">
        <v>321</v>
      </c>
      <c r="C30" s="274">
        <v>-3647.5047324620054</v>
      </c>
      <c r="D30" s="274">
        <v>-4378.5882199999996</v>
      </c>
      <c r="E30" s="274">
        <v>-4171.0592400000005</v>
      </c>
      <c r="F30" s="275">
        <v>-4109.4559300000001</v>
      </c>
      <c r="G30" s="276">
        <v>-3935.9670000000001</v>
      </c>
      <c r="H30" s="274">
        <v>-3578.6610000000001</v>
      </c>
      <c r="I30" s="274">
        <v>-3980.473</v>
      </c>
      <c r="J30" s="275">
        <v>-4487.7420000000002</v>
      </c>
      <c r="K30" s="274">
        <v>-5500.9859999999999</v>
      </c>
      <c r="L30" s="274">
        <v>-6040.8590000000004</v>
      </c>
      <c r="M30" s="274">
        <v>-5928.2959999999994</v>
      </c>
      <c r="N30" s="275">
        <v>-6256.683</v>
      </c>
      <c r="O30" s="276">
        <v>-6240</v>
      </c>
      <c r="P30" s="274">
        <v>-6305</v>
      </c>
      <c r="Q30" s="274">
        <v>-6285</v>
      </c>
      <c r="R30" s="275">
        <v>-6452</v>
      </c>
      <c r="S30" s="274">
        <v>-6763</v>
      </c>
      <c r="T30" s="274">
        <v>-6789</v>
      </c>
      <c r="U30" s="274">
        <v>-7198</v>
      </c>
      <c r="V30" s="275">
        <v>-8042</v>
      </c>
      <c r="W30" s="276">
        <v>-8963</v>
      </c>
      <c r="X30" s="274">
        <v>-9068</v>
      </c>
      <c r="Y30" s="274">
        <v>-8668</v>
      </c>
      <c r="Z30" s="275">
        <v>-9407</v>
      </c>
      <c r="AA30" s="276">
        <v>-8755</v>
      </c>
      <c r="AB30" s="274">
        <v>-9519</v>
      </c>
      <c r="AC30" s="274">
        <v>-10370</v>
      </c>
      <c r="AD30" s="275">
        <v>-11335</v>
      </c>
      <c r="AE30" s="274">
        <v>-10668</v>
      </c>
      <c r="AF30" s="274">
        <v>-10580</v>
      </c>
      <c r="AG30" s="274">
        <v>-10413</v>
      </c>
      <c r="AH30" s="275">
        <v>-11041</v>
      </c>
      <c r="AI30" s="276">
        <v>-10892</v>
      </c>
      <c r="AJ30" s="274">
        <v>-11740</v>
      </c>
      <c r="AK30" s="275">
        <v>-13200</v>
      </c>
      <c r="AL30" s="274">
        <v>-16306.608122462007</v>
      </c>
      <c r="AM30" s="274">
        <v>-15982.843000000001</v>
      </c>
      <c r="AN30" s="274">
        <v>-23726.824000000001</v>
      </c>
      <c r="AO30" s="274">
        <v>-25282</v>
      </c>
      <c r="AP30" s="274">
        <v>-28792</v>
      </c>
      <c r="AQ30" s="274">
        <v>-36106</v>
      </c>
      <c r="AR30" s="274">
        <v>-39979</v>
      </c>
      <c r="AS30" s="274">
        <v>-42702</v>
      </c>
      <c r="AT30" s="274">
        <v>-35832</v>
      </c>
    </row>
    <row r="31" spans="1:46" s="324" customFormat="1" ht="13.5" x14ac:dyDescent="0.25">
      <c r="A31" s="278" t="s">
        <v>52</v>
      </c>
      <c r="B31" s="279" t="s">
        <v>52</v>
      </c>
      <c r="C31" s="280">
        <v>-2622.3830000000003</v>
      </c>
      <c r="D31" s="280">
        <v>-2957.5880000000002</v>
      </c>
      <c r="E31" s="280">
        <v>-2651.02</v>
      </c>
      <c r="F31" s="281">
        <v>-2863.16</v>
      </c>
      <c r="G31" s="282">
        <v>-2818.5630000000001</v>
      </c>
      <c r="H31" s="280">
        <v>-2926.73</v>
      </c>
      <c r="I31" s="280">
        <v>-3193.6879999999996</v>
      </c>
      <c r="J31" s="281">
        <v>-3371.8270000000002</v>
      </c>
      <c r="K31" s="280">
        <v>-3894.5659999999998</v>
      </c>
      <c r="L31" s="280">
        <v>-4195.6419999999998</v>
      </c>
      <c r="M31" s="280">
        <v>-4234.6189999999997</v>
      </c>
      <c r="N31" s="281">
        <v>-4191.0749999999998</v>
      </c>
      <c r="O31" s="282">
        <v>-4328</v>
      </c>
      <c r="P31" s="280">
        <v>-4518</v>
      </c>
      <c r="Q31" s="280">
        <v>-4915</v>
      </c>
      <c r="R31" s="281">
        <v>-5325</v>
      </c>
      <c r="S31" s="280">
        <v>-5600</v>
      </c>
      <c r="T31" s="280">
        <v>-5331</v>
      </c>
      <c r="U31" s="280">
        <v>-5416</v>
      </c>
      <c r="V31" s="281">
        <v>-5789</v>
      </c>
      <c r="W31" s="282">
        <v>-6342</v>
      </c>
      <c r="X31" s="280">
        <v>-5854</v>
      </c>
      <c r="Y31" s="280">
        <v>-5629</v>
      </c>
      <c r="Z31" s="281">
        <v>-6092</v>
      </c>
      <c r="AA31" s="282">
        <v>-7709</v>
      </c>
      <c r="AB31" s="280">
        <v>-7979</v>
      </c>
      <c r="AC31" s="280">
        <v>-8858</v>
      </c>
      <c r="AD31" s="281">
        <v>-9523</v>
      </c>
      <c r="AE31" s="280">
        <v>-9050</v>
      </c>
      <c r="AF31" s="280">
        <v>-8809</v>
      </c>
      <c r="AG31" s="280">
        <v>-8846</v>
      </c>
      <c r="AH31" s="281">
        <v>-9893</v>
      </c>
      <c r="AI31" s="282">
        <v>-9858</v>
      </c>
      <c r="AJ31" s="280">
        <v>-10957</v>
      </c>
      <c r="AK31" s="281">
        <v>-12591</v>
      </c>
      <c r="AL31" s="280">
        <v>-11094.151</v>
      </c>
      <c r="AM31" s="280">
        <v>-12310.808000000001</v>
      </c>
      <c r="AN31" s="280">
        <v>-16515.901999999998</v>
      </c>
      <c r="AO31" s="280">
        <v>-19086</v>
      </c>
      <c r="AP31" s="280">
        <v>-22136</v>
      </c>
      <c r="AQ31" s="280">
        <v>-23917</v>
      </c>
      <c r="AR31" s="280">
        <v>-34069</v>
      </c>
      <c r="AS31" s="280">
        <v>-36598</v>
      </c>
      <c r="AT31" s="280">
        <v>-33406</v>
      </c>
    </row>
    <row r="32" spans="1:46" s="324" customFormat="1" ht="13.5" x14ac:dyDescent="0.25">
      <c r="A32" s="285" t="s">
        <v>425</v>
      </c>
      <c r="B32" s="286" t="s">
        <v>425</v>
      </c>
      <c r="C32" s="274">
        <v>-1025.121732462005</v>
      </c>
      <c r="D32" s="274">
        <v>-1421.0002199999999</v>
      </c>
      <c r="E32" s="274">
        <v>-1520.0392400000001</v>
      </c>
      <c r="F32" s="275">
        <v>-1246.29593</v>
      </c>
      <c r="G32" s="276">
        <v>-1117.404</v>
      </c>
      <c r="H32" s="274">
        <v>-651.93100000000004</v>
      </c>
      <c r="I32" s="274">
        <v>-786.78500000000008</v>
      </c>
      <c r="J32" s="275">
        <v>-1115.915</v>
      </c>
      <c r="K32" s="274">
        <v>-1606.42</v>
      </c>
      <c r="L32" s="274">
        <v>-1845.2170000000001</v>
      </c>
      <c r="M32" s="274">
        <v>-1693.6769999999999</v>
      </c>
      <c r="N32" s="275">
        <v>-2065.6080000000002</v>
      </c>
      <c r="O32" s="276">
        <v>-1912</v>
      </c>
      <c r="P32" s="274">
        <v>-1787</v>
      </c>
      <c r="Q32" s="274">
        <v>-1370</v>
      </c>
      <c r="R32" s="275">
        <v>-1127</v>
      </c>
      <c r="S32" s="274">
        <v>-1163</v>
      </c>
      <c r="T32" s="274">
        <v>-1458</v>
      </c>
      <c r="U32" s="274">
        <v>-1782</v>
      </c>
      <c r="V32" s="275">
        <v>-2253</v>
      </c>
      <c r="W32" s="276">
        <v>-2621</v>
      </c>
      <c r="X32" s="274">
        <v>-3214</v>
      </c>
      <c r="Y32" s="274">
        <v>-3039</v>
      </c>
      <c r="Z32" s="275">
        <v>-3315</v>
      </c>
      <c r="AA32" s="276">
        <v>-1046</v>
      </c>
      <c r="AB32" s="274">
        <v>-1540</v>
      </c>
      <c r="AC32" s="274">
        <v>-1512</v>
      </c>
      <c r="AD32" s="275">
        <v>-1812</v>
      </c>
      <c r="AE32" s="274">
        <v>-1618</v>
      </c>
      <c r="AF32" s="274">
        <v>-1771</v>
      </c>
      <c r="AG32" s="274">
        <v>-1567</v>
      </c>
      <c r="AH32" s="275">
        <v>-1148</v>
      </c>
      <c r="AI32" s="276">
        <v>-1034</v>
      </c>
      <c r="AJ32" s="274">
        <v>-783</v>
      </c>
      <c r="AK32" s="275">
        <v>-609</v>
      </c>
      <c r="AL32" s="274">
        <v>-5212.4571224620049</v>
      </c>
      <c r="AM32" s="274">
        <v>-3672.0349999999999</v>
      </c>
      <c r="AN32" s="274">
        <v>-7210.9220000000005</v>
      </c>
      <c r="AO32" s="274">
        <v>-6196</v>
      </c>
      <c r="AP32" s="274">
        <v>-6656</v>
      </c>
      <c r="AQ32" s="274">
        <v>-12189</v>
      </c>
      <c r="AR32" s="274">
        <v>-5910</v>
      </c>
      <c r="AS32" s="274">
        <v>-6104</v>
      </c>
      <c r="AT32" s="274">
        <v>-2426</v>
      </c>
    </row>
    <row r="33" spans="1:46" s="327" customFormat="1" ht="13.5" x14ac:dyDescent="0.25">
      <c r="A33" s="325" t="s">
        <v>65</v>
      </c>
      <c r="B33" s="326" t="s">
        <v>66</v>
      </c>
      <c r="C33" s="302">
        <v>3871.6480000000001</v>
      </c>
      <c r="D33" s="302">
        <v>4333.1410000000005</v>
      </c>
      <c r="E33" s="302">
        <v>4925.0689999999986</v>
      </c>
      <c r="F33" s="303">
        <v>4318.165</v>
      </c>
      <c r="G33" s="304">
        <v>2678.5</v>
      </c>
      <c r="H33" s="302">
        <v>4306.9719999999998</v>
      </c>
      <c r="I33" s="302">
        <v>5316.1453099999999</v>
      </c>
      <c r="J33" s="303">
        <v>6174.884</v>
      </c>
      <c r="K33" s="302">
        <v>6242.5240000000013</v>
      </c>
      <c r="L33" s="302">
        <v>6672.8809999999976</v>
      </c>
      <c r="M33" s="302">
        <v>6833.6569999999992</v>
      </c>
      <c r="N33" s="303">
        <v>7738.0980000000018</v>
      </c>
      <c r="O33" s="304">
        <v>6732</v>
      </c>
      <c r="P33" s="302">
        <v>6751</v>
      </c>
      <c r="Q33" s="302">
        <v>6818</v>
      </c>
      <c r="R33" s="303">
        <v>6918</v>
      </c>
      <c r="S33" s="302">
        <v>6934</v>
      </c>
      <c r="T33" s="302">
        <v>7620</v>
      </c>
      <c r="U33" s="302">
        <v>6555</v>
      </c>
      <c r="V33" s="303">
        <v>7825</v>
      </c>
      <c r="W33" s="304">
        <v>10852</v>
      </c>
      <c r="X33" s="302">
        <v>10899</v>
      </c>
      <c r="Y33" s="302">
        <v>13545</v>
      </c>
      <c r="Z33" s="303">
        <v>15440</v>
      </c>
      <c r="AA33" s="304">
        <v>12159</v>
      </c>
      <c r="AB33" s="302">
        <v>12727</v>
      </c>
      <c r="AC33" s="302">
        <v>13271</v>
      </c>
      <c r="AD33" s="303">
        <v>14738</v>
      </c>
      <c r="AE33" s="302">
        <v>12201</v>
      </c>
      <c r="AF33" s="302">
        <v>12384</v>
      </c>
      <c r="AG33" s="302">
        <v>15724</v>
      </c>
      <c r="AH33" s="303">
        <v>17556</v>
      </c>
      <c r="AI33" s="304">
        <v>15760</v>
      </c>
      <c r="AJ33" s="302">
        <v>16761</v>
      </c>
      <c r="AK33" s="303">
        <v>17453</v>
      </c>
      <c r="AL33" s="302">
        <v>17448.023000000001</v>
      </c>
      <c r="AM33" s="302">
        <v>18476.50131</v>
      </c>
      <c r="AN33" s="302">
        <v>27487.16</v>
      </c>
      <c r="AO33" s="302">
        <v>27219</v>
      </c>
      <c r="AP33" s="302">
        <v>28934</v>
      </c>
      <c r="AQ33" s="302">
        <v>50736</v>
      </c>
      <c r="AR33" s="302">
        <v>52895</v>
      </c>
      <c r="AS33" s="302">
        <v>57865</v>
      </c>
      <c r="AT33" s="302">
        <v>49974</v>
      </c>
    </row>
    <row r="34" spans="1:46" s="332" customFormat="1" ht="13.5" x14ac:dyDescent="0.25">
      <c r="A34" s="328" t="s">
        <v>67</v>
      </c>
      <c r="B34" s="328" t="s">
        <v>68</v>
      </c>
      <c r="C34" s="329">
        <v>0.36119060815307069</v>
      </c>
      <c r="D34" s="329">
        <v>0.36763310103829006</v>
      </c>
      <c r="E34" s="329">
        <v>0.40474376052062211</v>
      </c>
      <c r="F34" s="330">
        <v>0.37317502951236753</v>
      </c>
      <c r="G34" s="331">
        <v>0.27766489884435008</v>
      </c>
      <c r="H34" s="329">
        <v>0.36891769021933485</v>
      </c>
      <c r="I34" s="329">
        <v>0.3699455507365132</v>
      </c>
      <c r="J34" s="330">
        <v>0.39826000643032688</v>
      </c>
      <c r="K34" s="329">
        <v>0.37463500608445727</v>
      </c>
      <c r="L34" s="329">
        <v>0.37651743095764251</v>
      </c>
      <c r="M34" s="329">
        <v>0.38346102448263969</v>
      </c>
      <c r="N34" s="330">
        <v>0.41150668301682169</v>
      </c>
      <c r="O34" s="331">
        <v>0.36479895957515984</v>
      </c>
      <c r="P34" s="329">
        <v>0.35421585602602446</v>
      </c>
      <c r="Q34" s="329">
        <v>0.36581178238008372</v>
      </c>
      <c r="R34" s="330">
        <v>0.36119667937137784</v>
      </c>
      <c r="S34" s="329">
        <v>0.34875767025450155</v>
      </c>
      <c r="T34" s="329">
        <v>0.37114607179387266</v>
      </c>
      <c r="U34" s="329">
        <v>0.32873620862587766</v>
      </c>
      <c r="V34" s="330">
        <v>0.32328031398471391</v>
      </c>
      <c r="W34" s="331">
        <v>0.33892376401511604</v>
      </c>
      <c r="X34" s="329">
        <v>0.33181112430358939</v>
      </c>
      <c r="Y34" s="329">
        <v>0.4047391382298452</v>
      </c>
      <c r="Z34" s="330">
        <v>0.42212319216994287</v>
      </c>
      <c r="AA34" s="331">
        <v>0.37260970826182888</v>
      </c>
      <c r="AB34" s="329">
        <v>0.37295238095238098</v>
      </c>
      <c r="AC34" s="329">
        <v>0.37202848172235925</v>
      </c>
      <c r="AD34" s="330">
        <v>0.37142137096774192</v>
      </c>
      <c r="AE34" s="329">
        <v>0.31658017644006226</v>
      </c>
      <c r="AF34" s="329">
        <v>0.29369634302518616</v>
      </c>
      <c r="AG34" s="329">
        <v>0.33914243809852473</v>
      </c>
      <c r="AH34" s="330">
        <v>0.36511996938633323</v>
      </c>
      <c r="AI34" s="331">
        <v>0.32413310846941712</v>
      </c>
      <c r="AJ34" s="329">
        <v>0.33818930207219389</v>
      </c>
      <c r="AK34" s="330">
        <v>0.33078103974375983</v>
      </c>
      <c r="AL34" s="329">
        <v>0.37729125261287583</v>
      </c>
      <c r="AM34" s="329">
        <v>0.36089831297898761</v>
      </c>
      <c r="AN34" s="329">
        <v>0.38708374938456619</v>
      </c>
      <c r="AO34" s="329">
        <v>0.36145490279400827</v>
      </c>
      <c r="AP34" s="329">
        <v>0.34217933252915161</v>
      </c>
      <c r="AQ34" s="329">
        <v>0.37607572511841314</v>
      </c>
      <c r="AR34" s="329">
        <v>0.37221428621691799</v>
      </c>
      <c r="AS34" s="329">
        <v>0.33036677731304015</v>
      </c>
      <c r="AT34" s="329">
        <v>0.33107203900732712</v>
      </c>
    </row>
    <row r="35" spans="1:46" s="324" customFormat="1" ht="13.5" x14ac:dyDescent="0.25">
      <c r="A35" s="333" t="s">
        <v>49</v>
      </c>
      <c r="B35" s="334" t="s">
        <v>49</v>
      </c>
      <c r="C35" s="280">
        <v>2001.9307324620049</v>
      </c>
      <c r="D35" s="280">
        <v>2876.0402199999999</v>
      </c>
      <c r="E35" s="280">
        <v>3156.4052399999991</v>
      </c>
      <c r="F35" s="281">
        <v>3279.5579299999999</v>
      </c>
      <c r="G35" s="282">
        <v>2771.7480000000005</v>
      </c>
      <c r="H35" s="280">
        <v>3165.2820000000002</v>
      </c>
      <c r="I35" s="280">
        <v>4159.5173100000002</v>
      </c>
      <c r="J35" s="281">
        <v>4737.5610000000006</v>
      </c>
      <c r="K35" s="280">
        <v>4545.6059999999998</v>
      </c>
      <c r="L35" s="280">
        <v>4738.5679999999993</v>
      </c>
      <c r="M35" s="280">
        <v>4994.0459999999994</v>
      </c>
      <c r="N35" s="281">
        <v>5461.844000000001</v>
      </c>
      <c r="O35" s="282">
        <v>4656</v>
      </c>
      <c r="P35" s="280">
        <v>5108</v>
      </c>
      <c r="Q35" s="280">
        <v>5541</v>
      </c>
      <c r="R35" s="281">
        <v>5737</v>
      </c>
      <c r="S35" s="280">
        <v>5563</v>
      </c>
      <c r="T35" s="280">
        <v>6239</v>
      </c>
      <c r="U35" s="280">
        <v>5435</v>
      </c>
      <c r="V35" s="281">
        <v>6398</v>
      </c>
      <c r="W35" s="282">
        <v>10351</v>
      </c>
      <c r="X35" s="280">
        <v>9302</v>
      </c>
      <c r="Y35" s="280">
        <v>11020</v>
      </c>
      <c r="Z35" s="281">
        <v>12568</v>
      </c>
      <c r="AA35" s="282">
        <v>10232</v>
      </c>
      <c r="AB35" s="280">
        <v>10014</v>
      </c>
      <c r="AC35" s="280">
        <v>9760</v>
      </c>
      <c r="AD35" s="281">
        <v>10977</v>
      </c>
      <c r="AE35" s="280">
        <v>9112</v>
      </c>
      <c r="AF35" s="280">
        <v>10029</v>
      </c>
      <c r="AG35" s="280">
        <v>13238</v>
      </c>
      <c r="AH35" s="281">
        <v>14073</v>
      </c>
      <c r="AI35" s="282">
        <v>13009</v>
      </c>
      <c r="AJ35" s="280">
        <v>13442</v>
      </c>
      <c r="AK35" s="281">
        <v>13539</v>
      </c>
      <c r="AL35" s="280">
        <v>11313.934122462004</v>
      </c>
      <c r="AM35" s="280">
        <v>14834.108310000003</v>
      </c>
      <c r="AN35" s="280">
        <v>19740.063999999998</v>
      </c>
      <c r="AO35" s="280">
        <v>21042</v>
      </c>
      <c r="AP35" s="280">
        <v>23635</v>
      </c>
      <c r="AQ35" s="280">
        <v>43241</v>
      </c>
      <c r="AR35" s="280">
        <v>40983</v>
      </c>
      <c r="AS35" s="280">
        <v>46452</v>
      </c>
      <c r="AT35" s="280">
        <v>39990</v>
      </c>
    </row>
    <row r="36" spans="1:46" s="336" customFormat="1" ht="13.5" x14ac:dyDescent="0.25">
      <c r="A36" s="335" t="s">
        <v>69</v>
      </c>
      <c r="B36" s="335" t="s">
        <v>70</v>
      </c>
      <c r="C36" s="329">
        <v>0.38484569258031531</v>
      </c>
      <c r="D36" s="329">
        <v>0.48329483832871045</v>
      </c>
      <c r="E36" s="329">
        <v>0.50675673020113532</v>
      </c>
      <c r="F36" s="330">
        <v>0.51056759417233077</v>
      </c>
      <c r="G36" s="331">
        <v>0.47757461015634417</v>
      </c>
      <c r="H36" s="329">
        <v>0.4551570087071759</v>
      </c>
      <c r="I36" s="329">
        <v>0.45050677170757764</v>
      </c>
      <c r="J36" s="330">
        <v>0.49454736580584352</v>
      </c>
      <c r="K36" s="329">
        <v>0.48025191639342441</v>
      </c>
      <c r="L36" s="329">
        <v>0.48613346878054314</v>
      </c>
      <c r="M36" s="329">
        <v>0.49676736143163169</v>
      </c>
      <c r="N36" s="330">
        <v>0.53175418663722562</v>
      </c>
      <c r="O36" s="331">
        <v>0.45926218188991913</v>
      </c>
      <c r="P36" s="329">
        <v>0.45972459724597248</v>
      </c>
      <c r="Q36" s="329">
        <v>0.5002708559046587</v>
      </c>
      <c r="R36" s="330">
        <v>0.49800347222222224</v>
      </c>
      <c r="S36" s="329">
        <v>0.47352740892066736</v>
      </c>
      <c r="T36" s="329">
        <v>0.50473262681012865</v>
      </c>
      <c r="U36" s="329">
        <v>0.46764756496300119</v>
      </c>
      <c r="V36" s="330">
        <v>0.43417480998914226</v>
      </c>
      <c r="W36" s="331">
        <v>0.45892263356240304</v>
      </c>
      <c r="X36" s="329">
        <v>0.41934902172933008</v>
      </c>
      <c r="Y36" s="329">
        <v>0.49476945180263099</v>
      </c>
      <c r="Z36" s="330">
        <v>0.51724421763108075</v>
      </c>
      <c r="AA36" s="331">
        <v>0.46615034168564923</v>
      </c>
      <c r="AB36" s="329">
        <v>0.4574064769561047</v>
      </c>
      <c r="AC36" s="329">
        <v>0.44789133128355746</v>
      </c>
      <c r="AD36" s="330">
        <v>0.44650992515457211</v>
      </c>
      <c r="AE36" s="329">
        <v>0.36767138764475649</v>
      </c>
      <c r="AF36" s="329">
        <v>0.34309465977900172</v>
      </c>
      <c r="AG36" s="329">
        <v>0.39557746899746005</v>
      </c>
      <c r="AH36" s="330">
        <v>0.41935272400034562</v>
      </c>
      <c r="AI36" s="331">
        <v>0.37190885960147518</v>
      </c>
      <c r="AJ36" s="329">
        <v>0.3896006028636021</v>
      </c>
      <c r="AK36" s="330">
        <v>0.37978624926365395</v>
      </c>
      <c r="AL36" s="329">
        <v>0.47527944873908662</v>
      </c>
      <c r="AM36" s="329">
        <v>0.46987053409673918</v>
      </c>
      <c r="AN36" s="329">
        <v>0.49928120432913337</v>
      </c>
      <c r="AO36" s="329">
        <v>0.47991789257612044</v>
      </c>
      <c r="AP36" s="329">
        <v>0.46832583668535877</v>
      </c>
      <c r="AQ36" s="329">
        <v>0.47357296184343101</v>
      </c>
      <c r="AR36" s="329">
        <v>0.45426633266088806</v>
      </c>
      <c r="AS36" s="329">
        <v>0.38377826394442716</v>
      </c>
      <c r="AT36" s="329">
        <v>0.38038618852848854</v>
      </c>
    </row>
    <row r="37" spans="1:46" s="324" customFormat="1" ht="13.5" x14ac:dyDescent="0.25">
      <c r="A37" s="333" t="s">
        <v>315</v>
      </c>
      <c r="B37" s="334" t="s">
        <v>321</v>
      </c>
      <c r="C37" s="280">
        <v>1869.7172675379943</v>
      </c>
      <c r="D37" s="280">
        <v>1457.1007800000007</v>
      </c>
      <c r="E37" s="280">
        <v>1768.6637599999995</v>
      </c>
      <c r="F37" s="281">
        <v>1038.60707</v>
      </c>
      <c r="G37" s="282">
        <v>-93.248000000000047</v>
      </c>
      <c r="H37" s="280">
        <v>1141.6899999999996</v>
      </c>
      <c r="I37" s="280">
        <v>1156.6279999999997</v>
      </c>
      <c r="J37" s="281">
        <v>1437.3230000000003</v>
      </c>
      <c r="K37" s="280">
        <v>1696.9180000000006</v>
      </c>
      <c r="L37" s="280">
        <v>1934.3129999999992</v>
      </c>
      <c r="M37" s="280">
        <v>1839.6110000000008</v>
      </c>
      <c r="N37" s="281">
        <v>2276.2539999999999</v>
      </c>
      <c r="O37" s="282">
        <v>2076</v>
      </c>
      <c r="P37" s="280">
        <v>1643</v>
      </c>
      <c r="Q37" s="280">
        <v>1277</v>
      </c>
      <c r="R37" s="281">
        <v>1181</v>
      </c>
      <c r="S37" s="280">
        <v>1371</v>
      </c>
      <c r="T37" s="280">
        <v>1381</v>
      </c>
      <c r="U37" s="280">
        <v>1120</v>
      </c>
      <c r="V37" s="281">
        <v>1427</v>
      </c>
      <c r="W37" s="282">
        <v>501</v>
      </c>
      <c r="X37" s="280">
        <v>1597</v>
      </c>
      <c r="Y37" s="280">
        <v>2525</v>
      </c>
      <c r="Z37" s="281">
        <v>2872</v>
      </c>
      <c r="AA37" s="282">
        <v>1927</v>
      </c>
      <c r="AB37" s="280">
        <v>2713</v>
      </c>
      <c r="AC37" s="280">
        <v>3511</v>
      </c>
      <c r="AD37" s="281">
        <v>3761</v>
      </c>
      <c r="AE37" s="280">
        <v>3089</v>
      </c>
      <c r="AF37" s="280">
        <v>2355</v>
      </c>
      <c r="AG37" s="280">
        <v>2486</v>
      </c>
      <c r="AH37" s="281">
        <v>3483</v>
      </c>
      <c r="AI37" s="282">
        <v>2751</v>
      </c>
      <c r="AJ37" s="280">
        <v>3319</v>
      </c>
      <c r="AK37" s="281">
        <v>3914</v>
      </c>
      <c r="AL37" s="280">
        <v>6134.0888775379944</v>
      </c>
      <c r="AM37" s="280">
        <v>3642.3929999999996</v>
      </c>
      <c r="AN37" s="280">
        <v>7747.0960000000005</v>
      </c>
      <c r="AO37" s="280">
        <v>6177</v>
      </c>
      <c r="AP37" s="280">
        <v>5299</v>
      </c>
      <c r="AQ37" s="280">
        <v>7495</v>
      </c>
      <c r="AR37" s="280">
        <v>11912</v>
      </c>
      <c r="AS37" s="280">
        <v>11413</v>
      </c>
      <c r="AT37" s="280">
        <v>9984</v>
      </c>
    </row>
    <row r="38" spans="1:46" s="336" customFormat="1" ht="13.5" x14ac:dyDescent="0.25">
      <c r="A38" s="335" t="s">
        <v>316</v>
      </c>
      <c r="B38" s="335" t="s">
        <v>322</v>
      </c>
      <c r="C38" s="329">
        <v>0.33888744508341234</v>
      </c>
      <c r="D38" s="329">
        <v>0.24968787404537846</v>
      </c>
      <c r="E38" s="329">
        <v>0.29776872759891321</v>
      </c>
      <c r="F38" s="330">
        <v>0.20174715616339584</v>
      </c>
      <c r="G38" s="331">
        <v>-2.4266151128927212E-2</v>
      </c>
      <c r="H38" s="329">
        <v>0.24186548839270633</v>
      </c>
      <c r="I38" s="329">
        <v>0.22515189014193021</v>
      </c>
      <c r="J38" s="330">
        <v>0.24258349908397633</v>
      </c>
      <c r="K38" s="329">
        <v>0.23575168549066514</v>
      </c>
      <c r="L38" s="329">
        <v>0.24254185364278028</v>
      </c>
      <c r="M38" s="329">
        <v>0.23682196504154862</v>
      </c>
      <c r="N38" s="330">
        <v>0.26676090541861497</v>
      </c>
      <c r="O38" s="331">
        <v>0.24963924963924963</v>
      </c>
      <c r="P38" s="329">
        <v>0.20671867136386513</v>
      </c>
      <c r="Q38" s="329">
        <v>0.16887066913514942</v>
      </c>
      <c r="R38" s="330">
        <v>0.15472291366435215</v>
      </c>
      <c r="S38" s="329">
        <v>0.16855175805261863</v>
      </c>
      <c r="T38" s="329">
        <v>0.16903304773561811</v>
      </c>
      <c r="U38" s="329">
        <v>0.1346477518634287</v>
      </c>
      <c r="V38" s="330">
        <v>0.15070229168866828</v>
      </c>
      <c r="W38" s="331">
        <v>5.2937447168216398E-2</v>
      </c>
      <c r="X38" s="329">
        <v>0.14974214721050164</v>
      </c>
      <c r="Y38" s="329">
        <v>0.22558742070937193</v>
      </c>
      <c r="Z38" s="330">
        <v>0.23389526834432772</v>
      </c>
      <c r="AA38" s="331">
        <v>0.18039692941396743</v>
      </c>
      <c r="AB38" s="329">
        <v>0.22179529103989537</v>
      </c>
      <c r="AC38" s="329">
        <v>0.25293566745911678</v>
      </c>
      <c r="AD38" s="330">
        <v>0.24913884472708003</v>
      </c>
      <c r="AE38" s="329">
        <v>0.22454023406265902</v>
      </c>
      <c r="AF38" s="329">
        <v>0.1820641669887901</v>
      </c>
      <c r="AG38" s="329">
        <v>0.19272811845879526</v>
      </c>
      <c r="AH38" s="330">
        <v>0.23980996970531535</v>
      </c>
      <c r="AI38" s="331">
        <v>0.20164186762442279</v>
      </c>
      <c r="AJ38" s="329">
        <v>0.22039976094030148</v>
      </c>
      <c r="AK38" s="330">
        <v>0.22870164777375249</v>
      </c>
      <c r="AL38" s="329">
        <v>0.27334662900791334</v>
      </c>
      <c r="AM38" s="329">
        <v>0.18559741141456848</v>
      </c>
      <c r="AN38" s="329">
        <v>0.24614334661840664</v>
      </c>
      <c r="AO38" s="329">
        <v>0.19635080581073777</v>
      </c>
      <c r="AP38" s="329">
        <v>0.15543691883488311</v>
      </c>
      <c r="AQ38" s="329">
        <v>0.17189972707048004</v>
      </c>
      <c r="AR38" s="329">
        <v>0.22955811219672004</v>
      </c>
      <c r="AS38" s="329">
        <v>0.21090270719763465</v>
      </c>
      <c r="AT38" s="329">
        <v>0.21791513881613411</v>
      </c>
    </row>
    <row r="39" spans="1:46" s="323" customFormat="1" ht="13.5" x14ac:dyDescent="0.25">
      <c r="A39" s="337" t="s">
        <v>52</v>
      </c>
      <c r="B39" s="338" t="s">
        <v>52</v>
      </c>
      <c r="C39" s="280">
        <v>574.30099999999993</v>
      </c>
      <c r="D39" s="280">
        <v>599.28099999999995</v>
      </c>
      <c r="E39" s="280">
        <v>695.71</v>
      </c>
      <c r="F39" s="281">
        <v>632.73</v>
      </c>
      <c r="G39" s="282">
        <v>432.0920000000001</v>
      </c>
      <c r="H39" s="280">
        <v>791.81799999999976</v>
      </c>
      <c r="I39" s="280">
        <v>955.92700000000013</v>
      </c>
      <c r="J39" s="281">
        <v>935.85599999999977</v>
      </c>
      <c r="K39" s="280">
        <v>779.77800000000025</v>
      </c>
      <c r="L39" s="280">
        <v>849.27199999999993</v>
      </c>
      <c r="M39" s="280">
        <v>670.35400000000027</v>
      </c>
      <c r="N39" s="281">
        <v>972.27899999999954</v>
      </c>
      <c r="O39" s="282">
        <v>1017</v>
      </c>
      <c r="P39" s="280">
        <v>1038</v>
      </c>
      <c r="Q39" s="280">
        <v>997</v>
      </c>
      <c r="R39" s="281">
        <v>1183</v>
      </c>
      <c r="S39" s="280">
        <v>1052</v>
      </c>
      <c r="T39" s="280">
        <v>761</v>
      </c>
      <c r="U39" s="280">
        <v>814</v>
      </c>
      <c r="V39" s="281">
        <v>1176</v>
      </c>
      <c r="W39" s="282">
        <v>463</v>
      </c>
      <c r="X39" s="280">
        <v>1126</v>
      </c>
      <c r="Y39" s="280">
        <v>1707</v>
      </c>
      <c r="Z39" s="281">
        <v>2001</v>
      </c>
      <c r="AA39" s="282">
        <v>1322</v>
      </c>
      <c r="AB39" s="280">
        <v>2176</v>
      </c>
      <c r="AC39" s="280">
        <v>2518</v>
      </c>
      <c r="AD39" s="281">
        <v>3023</v>
      </c>
      <c r="AE39" s="280">
        <v>2159</v>
      </c>
      <c r="AF39" s="280">
        <v>2277</v>
      </c>
      <c r="AG39" s="284">
        <v>1864</v>
      </c>
      <c r="AH39" s="389">
        <v>2865</v>
      </c>
      <c r="AI39" s="283">
        <v>2127</v>
      </c>
      <c r="AJ39" s="284">
        <v>2983</v>
      </c>
      <c r="AK39" s="389">
        <v>4408</v>
      </c>
      <c r="AL39" s="284">
        <v>2502.0219999999999</v>
      </c>
      <c r="AM39" s="284">
        <v>3115.6929999999998</v>
      </c>
      <c r="AN39" s="284">
        <v>3271.683</v>
      </c>
      <c r="AO39" s="284">
        <v>4235</v>
      </c>
      <c r="AP39" s="284">
        <v>3803</v>
      </c>
      <c r="AQ39" s="284">
        <v>5297</v>
      </c>
      <c r="AR39" s="284">
        <v>9039</v>
      </c>
      <c r="AS39" s="284">
        <v>9165</v>
      </c>
      <c r="AT39" s="284">
        <v>9518</v>
      </c>
    </row>
    <row r="40" spans="1:46" s="327" customFormat="1" ht="13.5" x14ac:dyDescent="0.25">
      <c r="A40" s="339" t="s">
        <v>72</v>
      </c>
      <c r="B40" s="339" t="s">
        <v>73</v>
      </c>
      <c r="C40" s="329">
        <v>0.17965523023232821</v>
      </c>
      <c r="D40" s="329">
        <v>0.16848554163788432</v>
      </c>
      <c r="E40" s="329">
        <v>0.20787754016607257</v>
      </c>
      <c r="F40" s="330">
        <v>0.18099253695053336</v>
      </c>
      <c r="G40" s="331">
        <v>0.132924595196968</v>
      </c>
      <c r="H40" s="329">
        <v>0.21293741535674673</v>
      </c>
      <c r="I40" s="329">
        <v>0.23036522665355705</v>
      </c>
      <c r="J40" s="330">
        <v>0.21725275513541728</v>
      </c>
      <c r="K40" s="329">
        <v>0.16682084159830776</v>
      </c>
      <c r="L40" s="329">
        <v>0.16834221554619166</v>
      </c>
      <c r="M40" s="329">
        <v>0.13666823446326826</v>
      </c>
      <c r="N40" s="330">
        <v>0.18830376534322452</v>
      </c>
      <c r="O40" s="331">
        <v>0.1902712815715622</v>
      </c>
      <c r="P40" s="329">
        <v>0.18682505399568033</v>
      </c>
      <c r="Q40" s="329">
        <v>0.16864005412719893</v>
      </c>
      <c r="R40" s="330">
        <v>0.18177627535341118</v>
      </c>
      <c r="S40" s="329">
        <v>0.1581479254359591</v>
      </c>
      <c r="T40" s="329">
        <v>0.12491792514773474</v>
      </c>
      <c r="U40" s="329">
        <v>0.13065810593900481</v>
      </c>
      <c r="V40" s="330">
        <v>0.16884422110552763</v>
      </c>
      <c r="W40" s="331">
        <v>6.80382072005878E-2</v>
      </c>
      <c r="X40" s="329">
        <v>0.16131805157593124</v>
      </c>
      <c r="Y40" s="329">
        <v>0.23268811341330425</v>
      </c>
      <c r="Z40" s="330">
        <v>0.24725071049054739</v>
      </c>
      <c r="AA40" s="331">
        <v>0.14638467500830474</v>
      </c>
      <c r="AB40" s="329">
        <v>0.21427868045297882</v>
      </c>
      <c r="AC40" s="329">
        <v>0.22134317862165964</v>
      </c>
      <c r="AD40" s="330">
        <v>0.24095329188586004</v>
      </c>
      <c r="AE40" s="329">
        <v>0.19261307877598358</v>
      </c>
      <c r="AF40" s="329">
        <v>0.20539419087136929</v>
      </c>
      <c r="AG40" s="329">
        <v>0.17404295051353874</v>
      </c>
      <c r="AH40" s="330">
        <v>0.22456497883680829</v>
      </c>
      <c r="AI40" s="331">
        <v>0.17747183979974968</v>
      </c>
      <c r="AJ40" s="329">
        <v>0.21398852223816356</v>
      </c>
      <c r="AK40" s="330">
        <v>0.25930937113947877</v>
      </c>
      <c r="AL40" s="329">
        <v>0.1840239896918052</v>
      </c>
      <c r="AM40" s="329">
        <v>0.20197016808931589</v>
      </c>
      <c r="AN40" s="329">
        <v>0.16534018678883755</v>
      </c>
      <c r="AO40" s="329">
        <v>0.18159598644998071</v>
      </c>
      <c r="AP40" s="329">
        <v>0.14661320791086779</v>
      </c>
      <c r="AQ40" s="329">
        <v>0.18131717669610461</v>
      </c>
      <c r="AR40" s="329">
        <v>0.2096826575113668</v>
      </c>
      <c r="AS40" s="329">
        <v>0.2002709612569106</v>
      </c>
      <c r="AT40" s="329">
        <v>0.22174075109495853</v>
      </c>
    </row>
    <row r="41" spans="1:46" s="324" customFormat="1" ht="13.5" x14ac:dyDescent="0.25">
      <c r="A41" s="337" t="s">
        <v>425</v>
      </c>
      <c r="B41" s="338" t="s">
        <v>425</v>
      </c>
      <c r="C41" s="340">
        <v>1295.4162675379951</v>
      </c>
      <c r="D41" s="340">
        <v>857.81978000000026</v>
      </c>
      <c r="E41" s="340">
        <v>1072.9537599999999</v>
      </c>
      <c r="F41" s="341">
        <v>405.87707</v>
      </c>
      <c r="G41" s="342">
        <v>-525.34</v>
      </c>
      <c r="H41" s="340">
        <v>349.87199999999996</v>
      </c>
      <c r="I41" s="340">
        <v>200.70100000000002</v>
      </c>
      <c r="J41" s="341">
        <v>501.4670000000001</v>
      </c>
      <c r="K41" s="340">
        <v>917.14000000000033</v>
      </c>
      <c r="L41" s="340">
        <v>1085.0409999999997</v>
      </c>
      <c r="M41" s="340">
        <v>1169.2570000000003</v>
      </c>
      <c r="N41" s="341">
        <v>1303.9749999999999</v>
      </c>
      <c r="O41" s="342">
        <v>1059</v>
      </c>
      <c r="P41" s="340">
        <v>605</v>
      </c>
      <c r="Q41" s="340">
        <v>280</v>
      </c>
      <c r="R41" s="341">
        <v>-2</v>
      </c>
      <c r="S41" s="340">
        <v>319</v>
      </c>
      <c r="T41" s="340">
        <v>620</v>
      </c>
      <c r="U41" s="340">
        <v>306</v>
      </c>
      <c r="V41" s="281">
        <v>251</v>
      </c>
      <c r="W41" s="282">
        <v>38</v>
      </c>
      <c r="X41" s="340">
        <v>471</v>
      </c>
      <c r="Y41" s="340">
        <v>818</v>
      </c>
      <c r="Z41" s="281">
        <v>871</v>
      </c>
      <c r="AA41" s="282">
        <v>605</v>
      </c>
      <c r="AB41" s="280">
        <v>537</v>
      </c>
      <c r="AC41" s="280">
        <v>993</v>
      </c>
      <c r="AD41" s="281">
        <v>738</v>
      </c>
      <c r="AE41" s="280">
        <v>930</v>
      </c>
      <c r="AF41" s="280">
        <v>78</v>
      </c>
      <c r="AG41" s="284">
        <v>622</v>
      </c>
      <c r="AH41" s="389">
        <v>618</v>
      </c>
      <c r="AI41" s="283">
        <v>624</v>
      </c>
      <c r="AJ41" s="284">
        <v>336</v>
      </c>
      <c r="AK41" s="389">
        <v>-494</v>
      </c>
      <c r="AL41" s="284">
        <v>3632.0668775379954</v>
      </c>
      <c r="AM41" s="284">
        <v>526.70000000000005</v>
      </c>
      <c r="AN41" s="284">
        <v>4475.4130000000005</v>
      </c>
      <c r="AO41" s="284">
        <v>1942</v>
      </c>
      <c r="AP41" s="284">
        <v>1496</v>
      </c>
      <c r="AQ41" s="284">
        <v>2198</v>
      </c>
      <c r="AR41" s="284">
        <v>2873</v>
      </c>
      <c r="AS41" s="284">
        <v>2248</v>
      </c>
      <c r="AT41" s="284">
        <v>466</v>
      </c>
    </row>
    <row r="42" spans="1:46" s="327" customFormat="1" ht="13.5" x14ac:dyDescent="0.25">
      <c r="A42" s="339" t="s">
        <v>426</v>
      </c>
      <c r="B42" s="339" t="s">
        <v>427</v>
      </c>
      <c r="C42" s="329">
        <v>0.55823962699080776</v>
      </c>
      <c r="D42" s="329">
        <v>0.37643156545931677</v>
      </c>
      <c r="E42" s="329">
        <v>0.41378968628145157</v>
      </c>
      <c r="F42" s="330">
        <v>0.2456625728661587</v>
      </c>
      <c r="G42" s="331">
        <v>-0.88730272402983468</v>
      </c>
      <c r="H42" s="329">
        <v>0.34924231610406431</v>
      </c>
      <c r="I42" s="329">
        <v>0.20324440042694275</v>
      </c>
      <c r="J42" s="330">
        <v>0.31004858468809476</v>
      </c>
      <c r="K42" s="329">
        <v>0.36343102601087363</v>
      </c>
      <c r="L42" s="329">
        <v>0.37028855479619877</v>
      </c>
      <c r="M42" s="329">
        <v>0.4084121394345801</v>
      </c>
      <c r="N42" s="330">
        <v>0.38698408675494855</v>
      </c>
      <c r="O42" s="331">
        <v>0.35644564119824973</v>
      </c>
      <c r="P42" s="329">
        <v>0.2529264214046823</v>
      </c>
      <c r="Q42" s="329">
        <v>0.16969696969696971</v>
      </c>
      <c r="R42" s="330">
        <v>-1.7777777777777779E-3</v>
      </c>
      <c r="S42" s="329">
        <v>0.21524966261808368</v>
      </c>
      <c r="T42" s="329">
        <v>0.29836381135707413</v>
      </c>
      <c r="U42" s="329">
        <v>0.14655172413793102</v>
      </c>
      <c r="V42" s="330">
        <v>0.10023961661341853</v>
      </c>
      <c r="W42" s="331">
        <v>1.4291086874764949E-2</v>
      </c>
      <c r="X42" s="329">
        <v>0.12781546811397557</v>
      </c>
      <c r="Y42" s="329">
        <v>0.21208192896033187</v>
      </c>
      <c r="Z42" s="330">
        <v>0.20807453416149069</v>
      </c>
      <c r="AA42" s="331">
        <v>0.36644457904300426</v>
      </c>
      <c r="AB42" s="329">
        <v>0.25854597977852672</v>
      </c>
      <c r="AC42" s="329">
        <v>0.3964071856287425</v>
      </c>
      <c r="AD42" s="330">
        <v>0.28941176470588237</v>
      </c>
      <c r="AE42" s="329">
        <v>0.36499215070643642</v>
      </c>
      <c r="AF42" s="329">
        <v>4.2184964845862628E-2</v>
      </c>
      <c r="AG42" s="329">
        <v>0.28414801279122887</v>
      </c>
      <c r="AH42" s="330">
        <v>0.34994337485843713</v>
      </c>
      <c r="AI42" s="331">
        <v>0.37635705669481301</v>
      </c>
      <c r="AJ42" s="329">
        <v>0.30026809651474529</v>
      </c>
      <c r="AK42" s="330">
        <v>-4.2956521739130435</v>
      </c>
      <c r="AL42" s="329">
        <v>0.4106571340117337</v>
      </c>
      <c r="AM42" s="329">
        <v>0.12544254400432511</v>
      </c>
      <c r="AN42" s="329">
        <v>0.38296121067896821</v>
      </c>
      <c r="AO42" s="329">
        <v>0.23863357090194151</v>
      </c>
      <c r="AP42" s="329">
        <v>0.18351324828263002</v>
      </c>
      <c r="AQ42" s="329">
        <v>0.15277681240008339</v>
      </c>
      <c r="AR42" s="329">
        <v>0.32710918820448592</v>
      </c>
      <c r="AS42" s="329">
        <v>0.26915708812260536</v>
      </c>
      <c r="AT42" s="329">
        <v>0.16113416320885202</v>
      </c>
    </row>
    <row r="43" spans="1:46" s="324" customFormat="1" ht="13.5" x14ac:dyDescent="0.25">
      <c r="A43" s="325" t="s">
        <v>74</v>
      </c>
      <c r="B43" s="326" t="s">
        <v>75</v>
      </c>
      <c r="C43" s="302">
        <v>-2630.7380000000003</v>
      </c>
      <c r="D43" s="302">
        <v>-2792.1869999999994</v>
      </c>
      <c r="E43" s="302">
        <v>-2913.4840000000004</v>
      </c>
      <c r="F43" s="303">
        <v>-3190.3809999999994</v>
      </c>
      <c r="G43" s="304">
        <v>-2579.91</v>
      </c>
      <c r="H43" s="302">
        <v>-3360.9579999999996</v>
      </c>
      <c r="I43" s="302">
        <v>-4046.0430000000006</v>
      </c>
      <c r="J43" s="303">
        <v>-4201.6959999999999</v>
      </c>
      <c r="K43" s="302">
        <v>-4246.9059999999999</v>
      </c>
      <c r="L43" s="302">
        <v>-4385.9039999999995</v>
      </c>
      <c r="M43" s="302">
        <v>-4795.8959999999997</v>
      </c>
      <c r="N43" s="303">
        <v>-5857.8020000000006</v>
      </c>
      <c r="O43" s="304">
        <v>-5157</v>
      </c>
      <c r="P43" s="302">
        <v>-5115</v>
      </c>
      <c r="Q43" s="302">
        <v>-5022</v>
      </c>
      <c r="R43" s="303">
        <v>-6637</v>
      </c>
      <c r="S43" s="302">
        <v>-5172</v>
      </c>
      <c r="T43" s="302">
        <v>-5636</v>
      </c>
      <c r="U43" s="302">
        <v>-4881</v>
      </c>
      <c r="V43" s="303">
        <v>-5931</v>
      </c>
      <c r="W43" s="304">
        <v>-9774</v>
      </c>
      <c r="X43" s="302">
        <v>-8760</v>
      </c>
      <c r="Y43" s="302">
        <v>-9322</v>
      </c>
      <c r="Z43" s="303">
        <v>-11446</v>
      </c>
      <c r="AA43" s="304">
        <v>-12609</v>
      </c>
      <c r="AB43" s="302">
        <v>-9503</v>
      </c>
      <c r="AC43" s="302">
        <v>-10240</v>
      </c>
      <c r="AD43" s="303">
        <v>-12464</v>
      </c>
      <c r="AE43" s="302">
        <v>-14920</v>
      </c>
      <c r="AF43" s="302">
        <v>-12530</v>
      </c>
      <c r="AG43" s="267">
        <v>-13542</v>
      </c>
      <c r="AH43" s="268">
        <v>-19130</v>
      </c>
      <c r="AI43" s="269">
        <v>-17047</v>
      </c>
      <c r="AJ43" s="267">
        <v>-15040</v>
      </c>
      <c r="AK43" s="268">
        <v>-14887</v>
      </c>
      <c r="AL43" s="267">
        <v>-11526.789999999999</v>
      </c>
      <c r="AM43" s="267">
        <v>-14188.607</v>
      </c>
      <c r="AN43" s="267">
        <v>-19286.507999999998</v>
      </c>
      <c r="AO43" s="267">
        <v>-21931</v>
      </c>
      <c r="AP43" s="267">
        <v>-21620</v>
      </c>
      <c r="AQ43" s="267">
        <v>-39302</v>
      </c>
      <c r="AR43" s="267">
        <v>-44816</v>
      </c>
      <c r="AS43" s="267">
        <v>-60122</v>
      </c>
      <c r="AT43" s="267">
        <v>-46974</v>
      </c>
    </row>
    <row r="44" spans="1:46" s="327" customFormat="1" ht="13.5" x14ac:dyDescent="0.25">
      <c r="A44" s="328" t="s">
        <v>76</v>
      </c>
      <c r="B44" s="328" t="s">
        <v>77</v>
      </c>
      <c r="C44" s="329">
        <v>0.24542465072015662</v>
      </c>
      <c r="D44" s="329">
        <v>0.23689521423115464</v>
      </c>
      <c r="E44" s="329">
        <v>0.23943105576321158</v>
      </c>
      <c r="F44" s="330">
        <v>0.27571214250282156</v>
      </c>
      <c r="G44" s="331">
        <v>0.26744463288315368</v>
      </c>
      <c r="H44" s="329">
        <v>0.28788598167905322</v>
      </c>
      <c r="I44" s="329">
        <v>0.28156032588556429</v>
      </c>
      <c r="J44" s="330">
        <v>0.27099577513978862</v>
      </c>
      <c r="K44" s="329">
        <v>0.25487121157245335</v>
      </c>
      <c r="L44" s="329">
        <v>0.2474747124228423</v>
      </c>
      <c r="M44" s="329">
        <v>0.26911493999072444</v>
      </c>
      <c r="N44" s="330">
        <v>0.31151384626936801</v>
      </c>
      <c r="O44" s="331">
        <v>0.27945160940717462</v>
      </c>
      <c r="P44" s="329">
        <v>0.26837714465606799</v>
      </c>
      <c r="Q44" s="329">
        <v>0.26944951175018778</v>
      </c>
      <c r="R44" s="330">
        <v>0.34652534850937189</v>
      </c>
      <c r="S44" s="329">
        <v>0.26013479529222411</v>
      </c>
      <c r="T44" s="329">
        <v>0.27451171399347329</v>
      </c>
      <c r="U44" s="329">
        <v>0.24478435305917753</v>
      </c>
      <c r="V44" s="330">
        <v>0.24503201817806239</v>
      </c>
      <c r="W44" s="331">
        <v>0.30525625409912865</v>
      </c>
      <c r="X44" s="329">
        <v>0.26669102201114259</v>
      </c>
      <c r="Y44" s="329">
        <v>0.27855136556505111</v>
      </c>
      <c r="Z44" s="330">
        <v>0.31292888973945376</v>
      </c>
      <c r="AA44" s="331">
        <v>0.3863998529051238</v>
      </c>
      <c r="AB44" s="329">
        <v>0.27847619047619049</v>
      </c>
      <c r="AC44" s="329">
        <v>0.28705987889661361</v>
      </c>
      <c r="AD44" s="330">
        <v>0.31411290322580643</v>
      </c>
      <c r="AE44" s="329">
        <v>0.38713025428126624</v>
      </c>
      <c r="AF44" s="329">
        <v>0.2971588483612389</v>
      </c>
      <c r="AG44" s="329">
        <v>0.29208006211715987</v>
      </c>
      <c r="AH44" s="330">
        <v>0.39785288386148149</v>
      </c>
      <c r="AI44" s="331">
        <v>0.35060260787297931</v>
      </c>
      <c r="AJ44" s="329">
        <v>0.30334335465386092</v>
      </c>
      <c r="AK44" s="330">
        <v>0.28214847525728254</v>
      </c>
      <c r="AL44" s="329">
        <v>0.24925213806203547</v>
      </c>
      <c r="AM44" s="329">
        <v>0.27714361306328156</v>
      </c>
      <c r="AN44" s="329">
        <v>0.27159931506839669</v>
      </c>
      <c r="AO44" s="329">
        <v>0.29123286943588655</v>
      </c>
      <c r="AP44" s="329">
        <v>0.25568249012512123</v>
      </c>
      <c r="AQ44" s="329">
        <v>0.29132229873470267</v>
      </c>
      <c r="AR44" s="329">
        <v>0.31536355895826446</v>
      </c>
      <c r="AS44" s="329">
        <v>0.34325496738272798</v>
      </c>
      <c r="AT44" s="329">
        <v>0.31119738184516316</v>
      </c>
    </row>
    <row r="45" spans="1:46" s="324" customFormat="1" ht="13.5" x14ac:dyDescent="0.25">
      <c r="A45" s="333" t="s">
        <v>78</v>
      </c>
      <c r="B45" s="334" t="s">
        <v>79</v>
      </c>
      <c r="C45" s="280">
        <v>-2386.5060000000003</v>
      </c>
      <c r="D45" s="280">
        <v>-2608.3039999999996</v>
      </c>
      <c r="E45" s="280">
        <v>-2732.8490000000002</v>
      </c>
      <c r="F45" s="281">
        <v>-3010.2899999999995</v>
      </c>
      <c r="G45" s="282">
        <v>-2400.2339999999999</v>
      </c>
      <c r="H45" s="280">
        <v>-3170.9029999999998</v>
      </c>
      <c r="I45" s="280">
        <v>-3824.2010000000005</v>
      </c>
      <c r="J45" s="281">
        <v>-3979.47</v>
      </c>
      <c r="K45" s="280">
        <v>-3955.9110000000001</v>
      </c>
      <c r="L45" s="280">
        <v>-4098.82</v>
      </c>
      <c r="M45" s="280">
        <v>-4087.6039999999994</v>
      </c>
      <c r="N45" s="281">
        <v>-4409.7300000000005</v>
      </c>
      <c r="O45" s="282">
        <v>-4654</v>
      </c>
      <c r="P45" s="280">
        <v>-4643</v>
      </c>
      <c r="Q45" s="280">
        <v>-4103</v>
      </c>
      <c r="R45" s="281">
        <v>-4077</v>
      </c>
      <c r="S45" s="280">
        <v>-4529</v>
      </c>
      <c r="T45" s="280">
        <v>-4936</v>
      </c>
      <c r="U45" s="280">
        <v>-4265</v>
      </c>
      <c r="V45" s="281">
        <v>-5201</v>
      </c>
      <c r="W45" s="282">
        <v>-8020</v>
      </c>
      <c r="X45" s="280">
        <v>-7094</v>
      </c>
      <c r="Y45" s="280">
        <v>-7637</v>
      </c>
      <c r="Z45" s="281">
        <v>-9739</v>
      </c>
      <c r="AA45" s="282">
        <v>-7644</v>
      </c>
      <c r="AB45" s="280">
        <v>-7739</v>
      </c>
      <c r="AC45" s="280">
        <v>-8422</v>
      </c>
      <c r="AD45" s="281">
        <v>-10565</v>
      </c>
      <c r="AE45" s="280">
        <v>-12083</v>
      </c>
      <c r="AF45" s="280">
        <v>-9046</v>
      </c>
      <c r="AG45" s="280">
        <v>-9865</v>
      </c>
      <c r="AH45" s="281">
        <v>-12370</v>
      </c>
      <c r="AI45" s="282">
        <v>-12451</v>
      </c>
      <c r="AJ45" s="280">
        <v>-9453</v>
      </c>
      <c r="AK45" s="281">
        <v>-8631</v>
      </c>
      <c r="AL45" s="280">
        <v>-10737.948999999999</v>
      </c>
      <c r="AM45" s="280">
        <v>-13374.807999999999</v>
      </c>
      <c r="AN45" s="280">
        <v>-16552.064999999999</v>
      </c>
      <c r="AO45" s="280">
        <v>-17477</v>
      </c>
      <c r="AP45" s="280">
        <v>-18931</v>
      </c>
      <c r="AQ45" s="280">
        <v>-32490</v>
      </c>
      <c r="AR45" s="280">
        <v>-34370</v>
      </c>
      <c r="AS45" s="280">
        <v>-43364</v>
      </c>
      <c r="AT45" s="280">
        <v>-30535</v>
      </c>
    </row>
    <row r="46" spans="1:46" s="327" customFormat="1" ht="13.5" x14ac:dyDescent="0.25">
      <c r="A46" s="335" t="s">
        <v>76</v>
      </c>
      <c r="B46" s="335" t="s">
        <v>77</v>
      </c>
      <c r="C46" s="329">
        <v>0.22263995939221545</v>
      </c>
      <c r="D46" s="329">
        <v>0.22129418081954311</v>
      </c>
      <c r="E46" s="329">
        <v>0.22458641314365788</v>
      </c>
      <c r="F46" s="330">
        <v>0.26014871122126754</v>
      </c>
      <c r="G46" s="331">
        <v>0.24881864133386961</v>
      </c>
      <c r="H46" s="329">
        <v>0.27160664398783169</v>
      </c>
      <c r="I46" s="329">
        <v>0.26612254981271849</v>
      </c>
      <c r="J46" s="330">
        <v>0.2566629183300112</v>
      </c>
      <c r="K46" s="329">
        <v>0.23740761614285683</v>
      </c>
      <c r="L46" s="329">
        <v>0.23127599253722711</v>
      </c>
      <c r="M46" s="329">
        <v>0.22937013337358547</v>
      </c>
      <c r="N46" s="330">
        <v>0.23450638196876919</v>
      </c>
      <c r="O46" s="331">
        <v>0.25219464614717674</v>
      </c>
      <c r="P46" s="329">
        <v>0.24361194186473581</v>
      </c>
      <c r="Q46" s="329">
        <v>0.22014164609936687</v>
      </c>
      <c r="R46" s="330">
        <v>0.2128648253537305</v>
      </c>
      <c r="S46" s="329">
        <v>0.22779398450860075</v>
      </c>
      <c r="T46" s="329">
        <v>0.24041693049534849</v>
      </c>
      <c r="U46" s="329">
        <v>0.21389167502507522</v>
      </c>
      <c r="V46" s="330">
        <v>0.21487296013220408</v>
      </c>
      <c r="W46" s="331">
        <v>0.25047627970892283</v>
      </c>
      <c r="X46" s="329">
        <v>0.21597101714007366</v>
      </c>
      <c r="Y46" s="329">
        <v>0.22820175700711171</v>
      </c>
      <c r="Z46" s="330">
        <v>0.26626021816988821</v>
      </c>
      <c r="AA46" s="331">
        <v>0.23424859034076981</v>
      </c>
      <c r="AB46" s="329">
        <v>0.22678388278388278</v>
      </c>
      <c r="AC46" s="329">
        <v>0.23609553711594528</v>
      </c>
      <c r="AD46" s="330">
        <v>0.26625504032258063</v>
      </c>
      <c r="AE46" s="329">
        <v>0.31351842241826672</v>
      </c>
      <c r="AF46" s="329">
        <v>0.21453303609543234</v>
      </c>
      <c r="AG46" s="329">
        <v>0.21277284099732552</v>
      </c>
      <c r="AH46" s="330">
        <v>0.25726294685658785</v>
      </c>
      <c r="AI46" s="331">
        <v>0.25607749578380157</v>
      </c>
      <c r="AJ46" s="329">
        <v>0.19061358729646294</v>
      </c>
      <c r="AK46" s="330">
        <v>0.16358053939313535</v>
      </c>
      <c r="AL46" s="329">
        <v>0.23219445714297698</v>
      </c>
      <c r="AM46" s="329">
        <v>0.26124781757276683</v>
      </c>
      <c r="AN46" s="329">
        <v>0.23309193748124757</v>
      </c>
      <c r="AO46" s="329">
        <v>0.23208594496972274</v>
      </c>
      <c r="AP46" s="329">
        <v>0.22388183258828259</v>
      </c>
      <c r="AQ46" s="329">
        <v>0.24082900325404533</v>
      </c>
      <c r="AR46" s="329">
        <v>0.24185660303006848</v>
      </c>
      <c r="AS46" s="329">
        <v>0.24757839735179493</v>
      </c>
      <c r="AT46" s="329">
        <v>0.20229088548222543</v>
      </c>
    </row>
    <row r="47" spans="1:46" s="343" customFormat="1" ht="13.5" x14ac:dyDescent="0.25">
      <c r="A47" s="333" t="s">
        <v>328</v>
      </c>
      <c r="B47" s="334" t="s">
        <v>329</v>
      </c>
      <c r="C47" s="280">
        <v>0</v>
      </c>
      <c r="D47" s="280">
        <v>0</v>
      </c>
      <c r="E47" s="280">
        <v>0</v>
      </c>
      <c r="F47" s="281">
        <v>0</v>
      </c>
      <c r="G47" s="282">
        <v>0</v>
      </c>
      <c r="H47" s="280">
        <v>0</v>
      </c>
      <c r="I47" s="280">
        <v>0</v>
      </c>
      <c r="J47" s="281">
        <v>0</v>
      </c>
      <c r="K47" s="280">
        <v>0</v>
      </c>
      <c r="L47" s="280">
        <v>0</v>
      </c>
      <c r="M47" s="280">
        <v>0</v>
      </c>
      <c r="N47" s="281">
        <v>0</v>
      </c>
      <c r="O47" s="282">
        <v>0</v>
      </c>
      <c r="P47" s="280">
        <v>0</v>
      </c>
      <c r="Q47" s="280">
        <v>0</v>
      </c>
      <c r="R47" s="281">
        <v>0</v>
      </c>
      <c r="S47" s="280">
        <v>0</v>
      </c>
      <c r="T47" s="280">
        <v>0</v>
      </c>
      <c r="U47" s="280">
        <v>0</v>
      </c>
      <c r="V47" s="281">
        <v>0</v>
      </c>
      <c r="W47" s="282">
        <v>0</v>
      </c>
      <c r="X47" s="280">
        <v>0</v>
      </c>
      <c r="Y47" s="280">
        <v>0</v>
      </c>
      <c r="Z47" s="281">
        <v>0</v>
      </c>
      <c r="AA47" s="282">
        <v>-3247</v>
      </c>
      <c r="AB47" s="280">
        <v>0</v>
      </c>
      <c r="AC47" s="280">
        <v>0</v>
      </c>
      <c r="AD47" s="281">
        <v>0</v>
      </c>
      <c r="AE47" s="280">
        <v>0</v>
      </c>
      <c r="AF47" s="280">
        <v>0</v>
      </c>
      <c r="AG47" s="280">
        <v>0</v>
      </c>
      <c r="AH47" s="281">
        <v>-1384</v>
      </c>
      <c r="AI47" s="282">
        <v>0</v>
      </c>
      <c r="AJ47" s="280"/>
      <c r="AK47" s="281"/>
      <c r="AL47" s="280">
        <v>0</v>
      </c>
      <c r="AM47" s="280">
        <v>0</v>
      </c>
      <c r="AN47" s="280">
        <v>0</v>
      </c>
      <c r="AO47" s="280">
        <v>0</v>
      </c>
      <c r="AP47" s="280">
        <v>0</v>
      </c>
      <c r="AQ47" s="280">
        <v>0</v>
      </c>
      <c r="AR47" s="280">
        <v>-3247</v>
      </c>
      <c r="AS47" s="280">
        <v>-1384</v>
      </c>
      <c r="AT47" s="280">
        <v>0</v>
      </c>
    </row>
    <row r="48" spans="1:46" s="327" customFormat="1" ht="13.5" x14ac:dyDescent="0.25">
      <c r="A48" s="335" t="s">
        <v>76</v>
      </c>
      <c r="B48" s="335" t="s">
        <v>77</v>
      </c>
      <c r="C48" s="329">
        <v>0</v>
      </c>
      <c r="D48" s="329">
        <v>0</v>
      </c>
      <c r="E48" s="329">
        <v>0</v>
      </c>
      <c r="F48" s="330">
        <v>0</v>
      </c>
      <c r="G48" s="331">
        <v>0</v>
      </c>
      <c r="H48" s="329">
        <v>0</v>
      </c>
      <c r="I48" s="329">
        <v>0</v>
      </c>
      <c r="J48" s="330">
        <v>0</v>
      </c>
      <c r="K48" s="329">
        <v>0</v>
      </c>
      <c r="L48" s="329">
        <v>0</v>
      </c>
      <c r="M48" s="329">
        <v>0</v>
      </c>
      <c r="N48" s="330">
        <v>0</v>
      </c>
      <c r="O48" s="331">
        <v>0</v>
      </c>
      <c r="P48" s="329">
        <v>0</v>
      </c>
      <c r="Q48" s="329">
        <v>0</v>
      </c>
      <c r="R48" s="330">
        <v>0</v>
      </c>
      <c r="S48" s="329">
        <v>0</v>
      </c>
      <c r="T48" s="329">
        <v>0</v>
      </c>
      <c r="U48" s="329">
        <v>0</v>
      </c>
      <c r="V48" s="330">
        <v>0</v>
      </c>
      <c r="W48" s="331">
        <v>0</v>
      </c>
      <c r="X48" s="329">
        <v>0</v>
      </c>
      <c r="Y48" s="329">
        <v>0</v>
      </c>
      <c r="Z48" s="330">
        <v>0</v>
      </c>
      <c r="AA48" s="331">
        <v>9.9503554792841384E-2</v>
      </c>
      <c r="AB48" s="329">
        <v>0</v>
      </c>
      <c r="AC48" s="329">
        <v>0</v>
      </c>
      <c r="AD48" s="330">
        <v>0</v>
      </c>
      <c r="AE48" s="329">
        <v>0</v>
      </c>
      <c r="AF48" s="329">
        <v>0</v>
      </c>
      <c r="AG48" s="329" t="s">
        <v>212</v>
      </c>
      <c r="AH48" s="330">
        <v>2.8783501895676446E-2</v>
      </c>
      <c r="AI48" s="331">
        <v>0</v>
      </c>
      <c r="AJ48" s="329">
        <v>0</v>
      </c>
      <c r="AK48" s="330">
        <v>0</v>
      </c>
      <c r="AL48" s="329">
        <v>0</v>
      </c>
      <c r="AM48" s="329">
        <v>0</v>
      </c>
      <c r="AN48" s="329">
        <v>0</v>
      </c>
      <c r="AO48" s="329">
        <v>0</v>
      </c>
      <c r="AP48" s="329">
        <v>0</v>
      </c>
      <c r="AQ48" s="329">
        <v>0</v>
      </c>
      <c r="AR48" s="329">
        <v>2.2848658424167365E-2</v>
      </c>
      <c r="AS48" s="329">
        <v>7.9016811625976426E-3</v>
      </c>
      <c r="AT48" s="329">
        <v>0</v>
      </c>
    </row>
    <row r="49" spans="1:46" s="323" customFormat="1" ht="13.5" x14ac:dyDescent="0.25">
      <c r="A49" s="333" t="s">
        <v>80</v>
      </c>
      <c r="B49" s="334" t="s">
        <v>81</v>
      </c>
      <c r="C49" s="280">
        <v>-244.232</v>
      </c>
      <c r="D49" s="280">
        <v>-183.88300000000001</v>
      </c>
      <c r="E49" s="280">
        <v>-180.63499999999999</v>
      </c>
      <c r="F49" s="281">
        <v>-180.09100000000001</v>
      </c>
      <c r="G49" s="282">
        <v>-179.67599999999999</v>
      </c>
      <c r="H49" s="280">
        <v>-190.05500000000001</v>
      </c>
      <c r="I49" s="280">
        <v>-221.84199999999998</v>
      </c>
      <c r="J49" s="281">
        <v>-222.226</v>
      </c>
      <c r="K49" s="280">
        <v>-290.995</v>
      </c>
      <c r="L49" s="280">
        <v>-287.08399999999995</v>
      </c>
      <c r="M49" s="280">
        <v>-708.29200000000014</v>
      </c>
      <c r="N49" s="281">
        <v>-1448.0720000000001</v>
      </c>
      <c r="O49" s="282">
        <v>-503</v>
      </c>
      <c r="P49" s="280">
        <v>-472</v>
      </c>
      <c r="Q49" s="280">
        <v>-919</v>
      </c>
      <c r="R49" s="281">
        <v>-2560</v>
      </c>
      <c r="S49" s="280">
        <v>-643</v>
      </c>
      <c r="T49" s="280">
        <v>-700</v>
      </c>
      <c r="U49" s="280">
        <v>-616</v>
      </c>
      <c r="V49" s="281">
        <v>-730</v>
      </c>
      <c r="W49" s="282">
        <v>-1754</v>
      </c>
      <c r="X49" s="280">
        <v>-1666</v>
      </c>
      <c r="Y49" s="280">
        <v>-1685</v>
      </c>
      <c r="Z49" s="281">
        <v>-1707</v>
      </c>
      <c r="AA49" s="282">
        <v>-1718</v>
      </c>
      <c r="AB49" s="280">
        <v>-1764</v>
      </c>
      <c r="AC49" s="280">
        <v>-1818</v>
      </c>
      <c r="AD49" s="281">
        <v>-1899</v>
      </c>
      <c r="AE49" s="280">
        <v>-2837</v>
      </c>
      <c r="AF49" s="280">
        <v>-3484</v>
      </c>
      <c r="AG49" s="280">
        <v>-3677</v>
      </c>
      <c r="AH49" s="281">
        <v>-5376</v>
      </c>
      <c r="AI49" s="282">
        <v>-4596</v>
      </c>
      <c r="AJ49" s="280">
        <v>-5587</v>
      </c>
      <c r="AK49" s="281">
        <v>-6256</v>
      </c>
      <c r="AL49" s="280">
        <v>-788.84100000000001</v>
      </c>
      <c r="AM49" s="280">
        <v>-813.79899999999998</v>
      </c>
      <c r="AN49" s="280">
        <v>-2734.4430000000002</v>
      </c>
      <c r="AO49" s="280">
        <v>-4454</v>
      </c>
      <c r="AP49" s="280">
        <v>-2689</v>
      </c>
      <c r="AQ49" s="280">
        <v>-6812</v>
      </c>
      <c r="AR49" s="280">
        <v>-7199</v>
      </c>
      <c r="AS49" s="280">
        <v>-15374</v>
      </c>
      <c r="AT49" s="280">
        <v>-16439</v>
      </c>
    </row>
    <row r="50" spans="1:46" s="344" customFormat="1" ht="13.5" x14ac:dyDescent="0.25">
      <c r="A50" s="335" t="s">
        <v>76</v>
      </c>
      <c r="B50" s="335" t="s">
        <v>77</v>
      </c>
      <c r="C50" s="329">
        <v>2.2784691327941163E-2</v>
      </c>
      <c r="D50" s="329">
        <v>1.5601033411611551E-2</v>
      </c>
      <c r="E50" s="329">
        <v>1.4844642619553674E-2</v>
      </c>
      <c r="F50" s="330">
        <v>1.5563431281554036E-2</v>
      </c>
      <c r="G50" s="331">
        <v>1.8625991549284092E-2</v>
      </c>
      <c r="H50" s="329">
        <v>1.6279337691221508E-2</v>
      </c>
      <c r="I50" s="329">
        <v>1.5437776072845825E-2</v>
      </c>
      <c r="J50" s="330">
        <v>1.433285680977745E-2</v>
      </c>
      <c r="K50" s="329">
        <v>1.7463595429596527E-2</v>
      </c>
      <c r="L50" s="329">
        <v>1.6198719885615203E-2</v>
      </c>
      <c r="M50" s="329">
        <v>3.9744806617138952E-2</v>
      </c>
      <c r="N50" s="330">
        <v>7.7007464300598794E-2</v>
      </c>
      <c r="O50" s="331">
        <v>2.7256963259997831E-2</v>
      </c>
      <c r="P50" s="329">
        <v>2.476520279133218E-2</v>
      </c>
      <c r="Q50" s="329">
        <v>4.9307865650820903E-2</v>
      </c>
      <c r="R50" s="330">
        <v>0.13366052315564142</v>
      </c>
      <c r="S50" s="329">
        <v>3.2340810783623379E-2</v>
      </c>
      <c r="T50" s="329">
        <v>3.4094783498124788E-2</v>
      </c>
      <c r="U50" s="329">
        <v>3.0892678034102308E-2</v>
      </c>
      <c r="V50" s="330">
        <v>3.0159058045858295E-2</v>
      </c>
      <c r="W50" s="331">
        <v>5.4779974390205814E-2</v>
      </c>
      <c r="X50" s="329">
        <v>5.0720004871068897E-2</v>
      </c>
      <c r="Y50" s="329">
        <v>5.03496085579394E-2</v>
      </c>
      <c r="Z50" s="330">
        <v>4.6668671569565577E-2</v>
      </c>
      <c r="AA50" s="331">
        <v>5.2647707771512627E-2</v>
      </c>
      <c r="AB50" s="329">
        <v>5.169230769230769E-2</v>
      </c>
      <c r="AC50" s="329">
        <v>5.0964341780668311E-2</v>
      </c>
      <c r="AD50" s="330">
        <v>4.7857862903225808E-2</v>
      </c>
      <c r="AE50" s="329">
        <v>7.361183186299948E-2</v>
      </c>
      <c r="AF50" s="329">
        <v>8.2625812265806578E-2</v>
      </c>
      <c r="AG50" s="329">
        <v>7.9307221119834348E-2</v>
      </c>
      <c r="AH50" s="330">
        <v>0.11180643510921717</v>
      </c>
      <c r="AI50" s="331">
        <v>9.4525112089177743E-2</v>
      </c>
      <c r="AJ50" s="329">
        <v>0.11272976735739795</v>
      </c>
      <c r="AK50" s="330">
        <v>0.11856793586414723</v>
      </c>
      <c r="AL50" s="329">
        <v>1.7057680919058484E-2</v>
      </c>
      <c r="AM50" s="329">
        <v>1.5895795490514709E-2</v>
      </c>
      <c r="AN50" s="329">
        <v>3.8507377587149109E-2</v>
      </c>
      <c r="AO50" s="329">
        <v>5.9146924466163819E-2</v>
      </c>
      <c r="AP50" s="329">
        <v>3.1800657536838618E-2</v>
      </c>
      <c r="AQ50" s="329">
        <v>5.0493295480657334E-2</v>
      </c>
      <c r="AR50" s="329">
        <v>5.0658297504028595E-2</v>
      </c>
      <c r="AS50" s="329">
        <v>8.7774888868335385E-2</v>
      </c>
      <c r="AT50" s="329">
        <v>0.10890649636293774</v>
      </c>
    </row>
    <row r="51" spans="1:46" s="324" customFormat="1" ht="13.5" x14ac:dyDescent="0.25">
      <c r="A51" s="325" t="s">
        <v>340</v>
      </c>
      <c r="B51" s="326" t="s">
        <v>341</v>
      </c>
      <c r="C51" s="302">
        <v>1240.9099999999999</v>
      </c>
      <c r="D51" s="302">
        <v>1540.9540000000011</v>
      </c>
      <c r="E51" s="302">
        <v>2011.5849999999982</v>
      </c>
      <c r="F51" s="303">
        <v>1127.7840000000006</v>
      </c>
      <c r="G51" s="304">
        <v>98.590000000000146</v>
      </c>
      <c r="H51" s="302">
        <v>946.01400000000012</v>
      </c>
      <c r="I51" s="302">
        <v>1270.1023099999993</v>
      </c>
      <c r="J51" s="303">
        <v>1973.1880000000001</v>
      </c>
      <c r="K51" s="302">
        <v>1995.6180000000013</v>
      </c>
      <c r="L51" s="302">
        <v>2286.976999999998</v>
      </c>
      <c r="M51" s="302">
        <v>2037.7609999999995</v>
      </c>
      <c r="N51" s="303">
        <v>1880.2960000000012</v>
      </c>
      <c r="O51" s="304">
        <v>1575</v>
      </c>
      <c r="P51" s="302">
        <v>1636</v>
      </c>
      <c r="Q51" s="302">
        <v>1796</v>
      </c>
      <c r="R51" s="303">
        <v>281</v>
      </c>
      <c r="S51" s="302">
        <v>1762</v>
      </c>
      <c r="T51" s="302">
        <v>1984</v>
      </c>
      <c r="U51" s="302">
        <v>1674</v>
      </c>
      <c r="V51" s="303">
        <v>1894</v>
      </c>
      <c r="W51" s="304">
        <v>1078</v>
      </c>
      <c r="X51" s="302">
        <v>2139</v>
      </c>
      <c r="Y51" s="302">
        <v>4223</v>
      </c>
      <c r="Z51" s="303">
        <v>3994</v>
      </c>
      <c r="AA51" s="304">
        <v>-450</v>
      </c>
      <c r="AB51" s="302">
        <v>3224</v>
      </c>
      <c r="AC51" s="302">
        <v>3031</v>
      </c>
      <c r="AD51" s="303">
        <v>2274</v>
      </c>
      <c r="AE51" s="302">
        <v>-2719</v>
      </c>
      <c r="AF51" s="302">
        <v>-146</v>
      </c>
      <c r="AG51" s="302">
        <v>2182</v>
      </c>
      <c r="AH51" s="303">
        <v>-1574</v>
      </c>
      <c r="AI51" s="304">
        <v>-1287</v>
      </c>
      <c r="AJ51" s="302">
        <v>1721</v>
      </c>
      <c r="AK51" s="303">
        <v>2566</v>
      </c>
      <c r="AL51" s="302">
        <v>5921.2329999999993</v>
      </c>
      <c r="AM51" s="302">
        <v>4287.8943099999997</v>
      </c>
      <c r="AN51" s="302">
        <v>8200.652</v>
      </c>
      <c r="AO51" s="302">
        <v>5288</v>
      </c>
      <c r="AP51" s="302">
        <v>7314</v>
      </c>
      <c r="AQ51" s="302">
        <v>11434</v>
      </c>
      <c r="AR51" s="302">
        <v>8079</v>
      </c>
      <c r="AS51" s="302">
        <v>-2257</v>
      </c>
      <c r="AT51" s="302">
        <v>3000</v>
      </c>
    </row>
    <row r="52" spans="1:46" s="344" customFormat="1" ht="13.5" x14ac:dyDescent="0.25">
      <c r="A52" s="305" t="s">
        <v>85</v>
      </c>
      <c r="B52" s="345" t="s">
        <v>86</v>
      </c>
      <c r="C52" s="295">
        <v>-139.202</v>
      </c>
      <c r="D52" s="295">
        <v>159.78399999999999</v>
      </c>
      <c r="E52" s="295">
        <v>174.24899999999997</v>
      </c>
      <c r="F52" s="296">
        <v>-89.139999999999986</v>
      </c>
      <c r="G52" s="297">
        <v>-55.04400000000004</v>
      </c>
      <c r="H52" s="295">
        <v>1273.6559999999999</v>
      </c>
      <c r="I52" s="295">
        <v>791.01500000000033</v>
      </c>
      <c r="J52" s="296">
        <v>695.0209999999995</v>
      </c>
      <c r="K52" s="295">
        <v>702.64600000000007</v>
      </c>
      <c r="L52" s="295">
        <v>645.23400000000004</v>
      </c>
      <c r="M52" s="295">
        <v>729.72500000000002</v>
      </c>
      <c r="N52" s="296">
        <v>941.22700000000009</v>
      </c>
      <c r="O52" s="297">
        <v>1084</v>
      </c>
      <c r="P52" s="295">
        <v>762</v>
      </c>
      <c r="Q52" s="295">
        <v>1041</v>
      </c>
      <c r="R52" s="296">
        <v>1170</v>
      </c>
      <c r="S52" s="295">
        <v>942</v>
      </c>
      <c r="T52" s="295">
        <v>1297</v>
      </c>
      <c r="U52" s="295">
        <v>1251</v>
      </c>
      <c r="V52" s="296">
        <v>527</v>
      </c>
      <c r="W52" s="297">
        <v>-103</v>
      </c>
      <c r="X52" s="295">
        <v>-576</v>
      </c>
      <c r="Y52" s="295">
        <v>-249</v>
      </c>
      <c r="Z52" s="296">
        <v>-749</v>
      </c>
      <c r="AA52" s="297">
        <v>-1937</v>
      </c>
      <c r="AB52" s="295">
        <v>-351</v>
      </c>
      <c r="AC52" s="295">
        <v>-386</v>
      </c>
      <c r="AD52" s="296">
        <v>-359</v>
      </c>
      <c r="AE52" s="295">
        <v>-1285</v>
      </c>
      <c r="AF52" s="295">
        <v>-3014</v>
      </c>
      <c r="AG52" s="295">
        <v>-1452</v>
      </c>
      <c r="AH52" s="296">
        <v>316</v>
      </c>
      <c r="AI52" s="297">
        <v>933</v>
      </c>
      <c r="AJ52" s="295">
        <v>-415</v>
      </c>
      <c r="AK52" s="296">
        <v>-455</v>
      </c>
      <c r="AL52" s="295">
        <v>105.69100000000003</v>
      </c>
      <c r="AM52" s="295">
        <v>2704.6480000000001</v>
      </c>
      <c r="AN52" s="295">
        <v>3018.8320000000003</v>
      </c>
      <c r="AO52" s="295">
        <v>4057</v>
      </c>
      <c r="AP52" s="295">
        <v>4017</v>
      </c>
      <c r="AQ52" s="295">
        <v>-1677</v>
      </c>
      <c r="AR52" s="295">
        <v>-3033</v>
      </c>
      <c r="AS52" s="295">
        <v>-5435</v>
      </c>
      <c r="AT52" s="295">
        <v>63</v>
      </c>
    </row>
    <row r="53" spans="1:46" s="324" customFormat="1" ht="13.5" x14ac:dyDescent="0.25">
      <c r="A53" s="346" t="s">
        <v>87</v>
      </c>
      <c r="B53" s="347" t="s">
        <v>88</v>
      </c>
      <c r="C53" s="290">
        <v>53.491999999999997</v>
      </c>
      <c r="D53" s="290">
        <v>525.93700000000001</v>
      </c>
      <c r="E53" s="290">
        <v>379.24599999999998</v>
      </c>
      <c r="F53" s="291">
        <v>270.38200000000001</v>
      </c>
      <c r="G53" s="292">
        <v>400.52499999999998</v>
      </c>
      <c r="H53" s="290">
        <v>1444.162</v>
      </c>
      <c r="I53" s="290">
        <v>1038.9520000000002</v>
      </c>
      <c r="J53" s="291">
        <v>946.02399999999977</v>
      </c>
      <c r="K53" s="290">
        <v>1028.3520000000001</v>
      </c>
      <c r="L53" s="290">
        <v>975.57799999999997</v>
      </c>
      <c r="M53" s="290">
        <v>1076.1690000000001</v>
      </c>
      <c r="N53" s="291">
        <v>1280.72</v>
      </c>
      <c r="O53" s="292">
        <v>1487</v>
      </c>
      <c r="P53" s="290">
        <v>1251</v>
      </c>
      <c r="Q53" s="290">
        <v>1564</v>
      </c>
      <c r="R53" s="291">
        <v>1789</v>
      </c>
      <c r="S53" s="290">
        <v>1727</v>
      </c>
      <c r="T53" s="290">
        <v>1930</v>
      </c>
      <c r="U53" s="290">
        <v>1969</v>
      </c>
      <c r="V53" s="291">
        <v>1285</v>
      </c>
      <c r="W53" s="292">
        <v>786</v>
      </c>
      <c r="X53" s="290">
        <v>322</v>
      </c>
      <c r="Y53" s="290">
        <v>368</v>
      </c>
      <c r="Z53" s="291">
        <v>392</v>
      </c>
      <c r="AA53" s="292">
        <v>413</v>
      </c>
      <c r="AB53" s="290">
        <v>476</v>
      </c>
      <c r="AC53" s="290">
        <v>498</v>
      </c>
      <c r="AD53" s="291">
        <v>586</v>
      </c>
      <c r="AE53" s="290">
        <v>372</v>
      </c>
      <c r="AF53" s="290">
        <v>496</v>
      </c>
      <c r="AG53" s="290">
        <v>916</v>
      </c>
      <c r="AH53" s="291">
        <v>4636</v>
      </c>
      <c r="AI53" s="292">
        <v>3653</v>
      </c>
      <c r="AJ53" s="290">
        <v>2471</v>
      </c>
      <c r="AK53" s="291">
        <v>1803</v>
      </c>
      <c r="AL53" s="290">
        <v>1229.057</v>
      </c>
      <c r="AM53" s="290">
        <v>3829.663</v>
      </c>
      <c r="AN53" s="290">
        <v>4360.8190000000004</v>
      </c>
      <c r="AO53" s="290">
        <v>6091</v>
      </c>
      <c r="AP53" s="290">
        <v>6911</v>
      </c>
      <c r="AQ53" s="290">
        <v>1868</v>
      </c>
      <c r="AR53" s="290">
        <v>1973</v>
      </c>
      <c r="AS53" s="290">
        <v>6420</v>
      </c>
      <c r="AT53" s="290">
        <v>7927</v>
      </c>
    </row>
    <row r="54" spans="1:46" s="344" customFormat="1" ht="13.5" x14ac:dyDescent="0.25">
      <c r="A54" s="348" t="s">
        <v>89</v>
      </c>
      <c r="B54" s="349" t="s">
        <v>90</v>
      </c>
      <c r="C54" s="274">
        <v>-192.69399999999999</v>
      </c>
      <c r="D54" s="274">
        <v>-366.15300000000002</v>
      </c>
      <c r="E54" s="274">
        <v>-204.99700000000001</v>
      </c>
      <c r="F54" s="275">
        <v>-359.52199999999999</v>
      </c>
      <c r="G54" s="276">
        <v>-455.56900000000002</v>
      </c>
      <c r="H54" s="274">
        <v>-170.506</v>
      </c>
      <c r="I54" s="274">
        <v>-247.93699999999995</v>
      </c>
      <c r="J54" s="275">
        <v>-251.00300000000021</v>
      </c>
      <c r="K54" s="274">
        <v>-325.70600000000002</v>
      </c>
      <c r="L54" s="274">
        <v>-330.34399999999994</v>
      </c>
      <c r="M54" s="274">
        <v>-346.44400000000007</v>
      </c>
      <c r="N54" s="275">
        <v>-339.49299999999999</v>
      </c>
      <c r="O54" s="276">
        <v>-403</v>
      </c>
      <c r="P54" s="274">
        <v>-489</v>
      </c>
      <c r="Q54" s="274">
        <v>-523</v>
      </c>
      <c r="R54" s="275">
        <v>-619</v>
      </c>
      <c r="S54" s="274">
        <v>-785</v>
      </c>
      <c r="T54" s="274">
        <v>-633</v>
      </c>
      <c r="U54" s="274">
        <v>-718</v>
      </c>
      <c r="V54" s="275">
        <v>-758</v>
      </c>
      <c r="W54" s="276">
        <v>-889</v>
      </c>
      <c r="X54" s="274">
        <v>-898</v>
      </c>
      <c r="Y54" s="274">
        <v>-617</v>
      </c>
      <c r="Z54" s="275">
        <v>-1141</v>
      </c>
      <c r="AA54" s="276">
        <v>-2350</v>
      </c>
      <c r="AB54" s="274">
        <v>-827</v>
      </c>
      <c r="AC54" s="274">
        <v>-884</v>
      </c>
      <c r="AD54" s="275">
        <v>-945</v>
      </c>
      <c r="AE54" s="274">
        <v>-1657</v>
      </c>
      <c r="AF54" s="274">
        <v>-3510</v>
      </c>
      <c r="AG54" s="274">
        <v>-2368</v>
      </c>
      <c r="AH54" s="275">
        <v>-4320</v>
      </c>
      <c r="AI54" s="276">
        <v>-2720</v>
      </c>
      <c r="AJ54" s="274">
        <v>-2886</v>
      </c>
      <c r="AK54" s="275">
        <v>-2258</v>
      </c>
      <c r="AL54" s="274">
        <v>-1123.366</v>
      </c>
      <c r="AM54" s="274">
        <v>-1125.0150000000001</v>
      </c>
      <c r="AN54" s="274">
        <v>-1341.9870000000001</v>
      </c>
      <c r="AO54" s="274">
        <v>-2034</v>
      </c>
      <c r="AP54" s="274">
        <v>-2894</v>
      </c>
      <c r="AQ54" s="274">
        <v>-3545</v>
      </c>
      <c r="AR54" s="274">
        <v>-5006</v>
      </c>
      <c r="AS54" s="274">
        <v>-11855</v>
      </c>
      <c r="AT54" s="274">
        <v>-7864</v>
      </c>
    </row>
    <row r="55" spans="1:46" s="323" customFormat="1" ht="13.5" x14ac:dyDescent="0.25">
      <c r="A55" s="350" t="s">
        <v>91</v>
      </c>
      <c r="B55" s="351" t="s">
        <v>92</v>
      </c>
      <c r="C55" s="352">
        <v>1101.7079999999999</v>
      </c>
      <c r="D55" s="352">
        <v>1700.7380000000012</v>
      </c>
      <c r="E55" s="352">
        <v>2185.833999999998</v>
      </c>
      <c r="F55" s="353">
        <v>1038.6440000000007</v>
      </c>
      <c r="G55" s="354">
        <v>43.546000000000106</v>
      </c>
      <c r="H55" s="352">
        <v>2219.67</v>
      </c>
      <c r="I55" s="352">
        <v>2061.1173099999996</v>
      </c>
      <c r="J55" s="353">
        <v>2668.2089999999998</v>
      </c>
      <c r="K55" s="352">
        <v>2698.2640000000015</v>
      </c>
      <c r="L55" s="352">
        <v>2932.210999999998</v>
      </c>
      <c r="M55" s="352">
        <v>2767.4859999999994</v>
      </c>
      <c r="N55" s="353">
        <v>2821.523000000001</v>
      </c>
      <c r="O55" s="354">
        <v>2659</v>
      </c>
      <c r="P55" s="352">
        <v>2398</v>
      </c>
      <c r="Q55" s="352">
        <v>2837</v>
      </c>
      <c r="R55" s="353">
        <v>1451</v>
      </c>
      <c r="S55" s="352">
        <v>2704</v>
      </c>
      <c r="T55" s="352">
        <v>3281</v>
      </c>
      <c r="U55" s="352">
        <v>2925</v>
      </c>
      <c r="V55" s="353">
        <v>2421</v>
      </c>
      <c r="W55" s="354">
        <v>975</v>
      </c>
      <c r="X55" s="352">
        <v>1563</v>
      </c>
      <c r="Y55" s="352">
        <v>3974</v>
      </c>
      <c r="Z55" s="353">
        <v>3245</v>
      </c>
      <c r="AA55" s="354">
        <v>-2387</v>
      </c>
      <c r="AB55" s="352">
        <v>2873</v>
      </c>
      <c r="AC55" s="352">
        <v>2645</v>
      </c>
      <c r="AD55" s="353">
        <v>1915</v>
      </c>
      <c r="AE55" s="352">
        <v>-4004</v>
      </c>
      <c r="AF55" s="352">
        <v>-3160</v>
      </c>
      <c r="AG55" s="352">
        <v>730</v>
      </c>
      <c r="AH55" s="353">
        <v>-1258</v>
      </c>
      <c r="AI55" s="354">
        <v>-354</v>
      </c>
      <c r="AJ55" s="352">
        <v>1306</v>
      </c>
      <c r="AK55" s="353">
        <v>2111</v>
      </c>
      <c r="AL55" s="352">
        <v>6026.9239999999991</v>
      </c>
      <c r="AM55" s="352">
        <v>6992.5423099999998</v>
      </c>
      <c r="AN55" s="352">
        <v>11219.484</v>
      </c>
      <c r="AO55" s="352">
        <v>9345</v>
      </c>
      <c r="AP55" s="352">
        <v>11331</v>
      </c>
      <c r="AQ55" s="352">
        <v>9757</v>
      </c>
      <c r="AR55" s="352">
        <v>5046</v>
      </c>
      <c r="AS55" s="352">
        <v>-7692</v>
      </c>
      <c r="AT55" s="352">
        <v>3063</v>
      </c>
    </row>
    <row r="56" spans="1:46" s="344" customFormat="1" ht="13.5" x14ac:dyDescent="0.25">
      <c r="A56" s="305" t="s">
        <v>93</v>
      </c>
      <c r="B56" s="345" t="s">
        <v>94</v>
      </c>
      <c r="C56" s="295">
        <v>-289.64499999999998</v>
      </c>
      <c r="D56" s="295">
        <v>-192.11299999999997</v>
      </c>
      <c r="E56" s="295">
        <v>-383.48900000000003</v>
      </c>
      <c r="F56" s="296">
        <v>-1588.0820000000003</v>
      </c>
      <c r="G56" s="297">
        <v>-53.674999999999997</v>
      </c>
      <c r="H56" s="295">
        <v>-409.05799999999999</v>
      </c>
      <c r="I56" s="295">
        <v>-638.49900000000002</v>
      </c>
      <c r="J56" s="296">
        <v>-634.70600000000002</v>
      </c>
      <c r="K56" s="295">
        <v>1554.8240000000001</v>
      </c>
      <c r="L56" s="295">
        <v>628.33300000000008</v>
      </c>
      <c r="M56" s="295">
        <v>-1106.6109999999999</v>
      </c>
      <c r="N56" s="296">
        <v>-1212.5929999999998</v>
      </c>
      <c r="O56" s="297">
        <v>-788</v>
      </c>
      <c r="P56" s="295">
        <v>423</v>
      </c>
      <c r="Q56" s="295">
        <v>-581</v>
      </c>
      <c r="R56" s="296">
        <v>1400</v>
      </c>
      <c r="S56" s="295">
        <v>-620</v>
      </c>
      <c r="T56" s="295">
        <v>-868</v>
      </c>
      <c r="U56" s="295">
        <v>-314</v>
      </c>
      <c r="V56" s="296">
        <v>-1247</v>
      </c>
      <c r="W56" s="297">
        <v>-358</v>
      </c>
      <c r="X56" s="295">
        <v>-156</v>
      </c>
      <c r="Y56" s="295">
        <v>-1422</v>
      </c>
      <c r="Z56" s="296">
        <v>-357</v>
      </c>
      <c r="AA56" s="297">
        <v>588</v>
      </c>
      <c r="AB56" s="295">
        <v>-863</v>
      </c>
      <c r="AC56" s="295">
        <v>-1218</v>
      </c>
      <c r="AD56" s="296">
        <v>-817</v>
      </c>
      <c r="AE56" s="295">
        <v>1658</v>
      </c>
      <c r="AF56" s="295">
        <v>-412</v>
      </c>
      <c r="AG56" s="295">
        <v>408</v>
      </c>
      <c r="AH56" s="296">
        <v>1477</v>
      </c>
      <c r="AI56" s="297">
        <v>784</v>
      </c>
      <c r="AJ56" s="295">
        <v>-745</v>
      </c>
      <c r="AK56" s="296">
        <v>-1228</v>
      </c>
      <c r="AL56" s="295">
        <v>-2453.3290000000002</v>
      </c>
      <c r="AM56" s="295">
        <v>-1735.9380000000001</v>
      </c>
      <c r="AN56" s="295">
        <v>-136.04699999999957</v>
      </c>
      <c r="AO56" s="295">
        <v>454</v>
      </c>
      <c r="AP56" s="295">
        <v>-3049</v>
      </c>
      <c r="AQ56" s="295">
        <v>-2293</v>
      </c>
      <c r="AR56" s="295">
        <v>-2310</v>
      </c>
      <c r="AS56" s="295">
        <v>3131</v>
      </c>
      <c r="AT56" s="295">
        <v>-1189</v>
      </c>
    </row>
    <row r="57" spans="1:46" s="323" customFormat="1" ht="13.5" x14ac:dyDescent="0.25">
      <c r="A57" s="346" t="s">
        <v>95</v>
      </c>
      <c r="B57" s="347" t="s">
        <v>96</v>
      </c>
      <c r="C57" s="290">
        <v>-219.64500000000001</v>
      </c>
      <c r="D57" s="290">
        <v>-399.01599999999996</v>
      </c>
      <c r="E57" s="290">
        <v>-313.46800000000007</v>
      </c>
      <c r="F57" s="291">
        <v>-1446.5460000000003</v>
      </c>
      <c r="G57" s="292">
        <v>-35.378</v>
      </c>
      <c r="H57" s="290">
        <v>-255.94</v>
      </c>
      <c r="I57" s="290">
        <v>-292.15800000000002</v>
      </c>
      <c r="J57" s="291">
        <v>23.722999999999999</v>
      </c>
      <c r="K57" s="290">
        <v>-387.851</v>
      </c>
      <c r="L57" s="290">
        <v>649.37200000000007</v>
      </c>
      <c r="M57" s="290">
        <v>-1544.5149999999999</v>
      </c>
      <c r="N57" s="291">
        <v>-525.32799999999997</v>
      </c>
      <c r="O57" s="292">
        <v>-592</v>
      </c>
      <c r="P57" s="290">
        <v>363</v>
      </c>
      <c r="Q57" s="290">
        <v>-187</v>
      </c>
      <c r="R57" s="291">
        <v>930</v>
      </c>
      <c r="S57" s="290">
        <v>-862</v>
      </c>
      <c r="T57" s="290">
        <v>-923</v>
      </c>
      <c r="U57" s="290">
        <v>-275</v>
      </c>
      <c r="V57" s="291">
        <v>-1200</v>
      </c>
      <c r="W57" s="292">
        <v>-51</v>
      </c>
      <c r="X57" s="290">
        <v>-101</v>
      </c>
      <c r="Y57" s="290">
        <v>-264</v>
      </c>
      <c r="Z57" s="291">
        <v>-650</v>
      </c>
      <c r="AA57" s="292">
        <v>-206</v>
      </c>
      <c r="AB57" s="290">
        <v>-281</v>
      </c>
      <c r="AC57" s="290">
        <v>-1246</v>
      </c>
      <c r="AD57" s="291">
        <v>-2216</v>
      </c>
      <c r="AE57" s="290">
        <v>-216</v>
      </c>
      <c r="AF57" s="290">
        <v>-558</v>
      </c>
      <c r="AG57" s="290">
        <v>-1017</v>
      </c>
      <c r="AH57" s="291">
        <v>-1383</v>
      </c>
      <c r="AI57" s="292">
        <v>-1110</v>
      </c>
      <c r="AJ57" s="290">
        <v>-731</v>
      </c>
      <c r="AK57" s="291">
        <v>-1786</v>
      </c>
      <c r="AL57" s="290">
        <v>-2378.6750000000002</v>
      </c>
      <c r="AM57" s="290">
        <v>-559.75300000000004</v>
      </c>
      <c r="AN57" s="290">
        <v>-1808.3219999999997</v>
      </c>
      <c r="AO57" s="290">
        <v>514</v>
      </c>
      <c r="AP57" s="290">
        <v>-3260</v>
      </c>
      <c r="AQ57" s="290">
        <v>-1066</v>
      </c>
      <c r="AR57" s="290">
        <v>-3949</v>
      </c>
      <c r="AS57" s="290">
        <v>-3174</v>
      </c>
      <c r="AT57" s="290">
        <v>-3627</v>
      </c>
    </row>
    <row r="58" spans="1:46" s="324" customFormat="1" ht="13.5" x14ac:dyDescent="0.25">
      <c r="A58" s="348" t="s">
        <v>97</v>
      </c>
      <c r="B58" s="349" t="s">
        <v>98</v>
      </c>
      <c r="C58" s="274">
        <v>-70</v>
      </c>
      <c r="D58" s="274">
        <v>206.90299999999999</v>
      </c>
      <c r="E58" s="274">
        <v>-70.020999999999987</v>
      </c>
      <c r="F58" s="275">
        <v>-141.536</v>
      </c>
      <c r="G58" s="276">
        <v>-18.297000000000001</v>
      </c>
      <c r="H58" s="274">
        <v>-153.11799999999999</v>
      </c>
      <c r="I58" s="274">
        <v>-346.34099999999995</v>
      </c>
      <c r="J58" s="275">
        <v>-658.42899999999997</v>
      </c>
      <c r="K58" s="274">
        <v>1942.675</v>
      </c>
      <c r="L58" s="274">
        <v>-21.038999999999987</v>
      </c>
      <c r="M58" s="274">
        <v>437.904</v>
      </c>
      <c r="N58" s="275">
        <v>-687.26499999999999</v>
      </c>
      <c r="O58" s="276">
        <v>-196</v>
      </c>
      <c r="P58" s="274">
        <v>60</v>
      </c>
      <c r="Q58" s="274">
        <v>-394</v>
      </c>
      <c r="R58" s="275">
        <v>470</v>
      </c>
      <c r="S58" s="274">
        <v>242</v>
      </c>
      <c r="T58" s="274">
        <v>55</v>
      </c>
      <c r="U58" s="274">
        <v>-39</v>
      </c>
      <c r="V58" s="275">
        <v>-47</v>
      </c>
      <c r="W58" s="276">
        <v>-307</v>
      </c>
      <c r="X58" s="274">
        <v>-55</v>
      </c>
      <c r="Y58" s="274">
        <v>-1158</v>
      </c>
      <c r="Z58" s="275">
        <v>293</v>
      </c>
      <c r="AA58" s="276">
        <v>794</v>
      </c>
      <c r="AB58" s="274">
        <v>-582</v>
      </c>
      <c r="AC58" s="274">
        <v>28</v>
      </c>
      <c r="AD58" s="275">
        <v>1399</v>
      </c>
      <c r="AE58" s="274">
        <v>1874</v>
      </c>
      <c r="AF58" s="274">
        <v>146</v>
      </c>
      <c r="AG58" s="274">
        <v>1425</v>
      </c>
      <c r="AH58" s="275">
        <v>2860</v>
      </c>
      <c r="AI58" s="276">
        <v>1894</v>
      </c>
      <c r="AJ58" s="274">
        <v>-14</v>
      </c>
      <c r="AK58" s="275">
        <v>558</v>
      </c>
      <c r="AL58" s="274">
        <v>-74.653999999999996</v>
      </c>
      <c r="AM58" s="274">
        <v>-1176.1849999999999</v>
      </c>
      <c r="AN58" s="274">
        <v>1672.2750000000001</v>
      </c>
      <c r="AO58" s="274">
        <v>-60</v>
      </c>
      <c r="AP58" s="274">
        <v>211</v>
      </c>
      <c r="AQ58" s="274">
        <v>-1227</v>
      </c>
      <c r="AR58" s="274">
        <v>1639</v>
      </c>
      <c r="AS58" s="274">
        <v>6305</v>
      </c>
      <c r="AT58" s="274">
        <v>2438</v>
      </c>
    </row>
    <row r="59" spans="1:46" s="324" customFormat="1" ht="13.5" x14ac:dyDescent="0.25">
      <c r="A59" s="355" t="s">
        <v>99</v>
      </c>
      <c r="B59" s="356" t="s">
        <v>100</v>
      </c>
      <c r="C59" s="352">
        <v>812.06299999999987</v>
      </c>
      <c r="D59" s="352">
        <v>1508.6250000000011</v>
      </c>
      <c r="E59" s="352">
        <v>1802.344999999998</v>
      </c>
      <c r="F59" s="353">
        <v>-549.43799999999965</v>
      </c>
      <c r="G59" s="354">
        <v>-10.128999999999891</v>
      </c>
      <c r="H59" s="352">
        <v>1810.6120000000001</v>
      </c>
      <c r="I59" s="352">
        <v>1422.6183099999996</v>
      </c>
      <c r="J59" s="353">
        <v>2033.5029999999997</v>
      </c>
      <c r="K59" s="352">
        <v>4253.0880000000016</v>
      </c>
      <c r="L59" s="352">
        <v>3560.5439999999981</v>
      </c>
      <c r="M59" s="352">
        <v>1660.8749999999995</v>
      </c>
      <c r="N59" s="353">
        <v>1608.9300000000012</v>
      </c>
      <c r="O59" s="354">
        <v>1871</v>
      </c>
      <c r="P59" s="352">
        <v>2821</v>
      </c>
      <c r="Q59" s="352">
        <v>2256</v>
      </c>
      <c r="R59" s="353">
        <v>2851</v>
      </c>
      <c r="S59" s="352">
        <v>2084</v>
      </c>
      <c r="T59" s="352">
        <v>2413</v>
      </c>
      <c r="U59" s="352">
        <v>2611</v>
      </c>
      <c r="V59" s="353">
        <v>1174</v>
      </c>
      <c r="W59" s="354">
        <v>617</v>
      </c>
      <c r="X59" s="352">
        <v>1407</v>
      </c>
      <c r="Y59" s="352">
        <v>2552</v>
      </c>
      <c r="Z59" s="353">
        <v>2888</v>
      </c>
      <c r="AA59" s="354">
        <v>-1799</v>
      </c>
      <c r="AB59" s="352">
        <v>2010</v>
      </c>
      <c r="AC59" s="352">
        <v>1427</v>
      </c>
      <c r="AD59" s="353">
        <v>1098</v>
      </c>
      <c r="AE59" s="352">
        <v>-2346</v>
      </c>
      <c r="AF59" s="352">
        <v>-3572</v>
      </c>
      <c r="AG59" s="352">
        <v>1138</v>
      </c>
      <c r="AH59" s="353">
        <v>219</v>
      </c>
      <c r="AI59" s="354">
        <v>430</v>
      </c>
      <c r="AJ59" s="352">
        <v>561</v>
      </c>
      <c r="AK59" s="353">
        <v>883</v>
      </c>
      <c r="AL59" s="352">
        <v>3573.5949999999998</v>
      </c>
      <c r="AM59" s="352">
        <v>5256.6043099999997</v>
      </c>
      <c r="AN59" s="352">
        <v>11083.437000000002</v>
      </c>
      <c r="AO59" s="352">
        <v>9799</v>
      </c>
      <c r="AP59" s="352">
        <v>8282</v>
      </c>
      <c r="AQ59" s="352">
        <v>7464</v>
      </c>
      <c r="AR59" s="352">
        <v>2736</v>
      </c>
      <c r="AS59" s="352">
        <v>-4561.0000000000018</v>
      </c>
      <c r="AT59" s="352">
        <v>1874</v>
      </c>
    </row>
    <row r="60" spans="1:46" s="344" customFormat="1" ht="13.5" x14ac:dyDescent="0.25">
      <c r="A60" s="357" t="s">
        <v>101</v>
      </c>
      <c r="B60" s="358" t="s">
        <v>102</v>
      </c>
      <c r="C60" s="274">
        <v>-13.318</v>
      </c>
      <c r="D60" s="274">
        <v>20.119999999999997</v>
      </c>
      <c r="E60" s="274">
        <v>-42.996000000000002</v>
      </c>
      <c r="F60" s="275">
        <v>104.71600000000001</v>
      </c>
      <c r="G60" s="276">
        <v>67.242999999999995</v>
      </c>
      <c r="H60" s="274">
        <v>-12.642999999999994</v>
      </c>
      <c r="I60" s="274">
        <v>-1.0600000000000023</v>
      </c>
      <c r="J60" s="275">
        <v>-0.433</v>
      </c>
      <c r="K60" s="274">
        <v>0</v>
      </c>
      <c r="L60" s="274">
        <v>0</v>
      </c>
      <c r="M60" s="274">
        <v>0</v>
      </c>
      <c r="N60" s="275">
        <v>0</v>
      </c>
      <c r="O60" s="276">
        <v>0</v>
      </c>
      <c r="P60" s="274">
        <v>0</v>
      </c>
      <c r="Q60" s="274">
        <v>0</v>
      </c>
      <c r="R60" s="275">
        <v>0</v>
      </c>
      <c r="S60" s="274">
        <v>0</v>
      </c>
      <c r="T60" s="274">
        <v>0</v>
      </c>
      <c r="U60" s="274">
        <v>0</v>
      </c>
      <c r="V60" s="275">
        <v>0</v>
      </c>
      <c r="W60" s="276">
        <v>0</v>
      </c>
      <c r="X60" s="274">
        <v>0</v>
      </c>
      <c r="Y60" s="274">
        <v>0</v>
      </c>
      <c r="Z60" s="275">
        <v>0</v>
      </c>
      <c r="AA60" s="276">
        <v>0</v>
      </c>
      <c r="AB60" s="274"/>
      <c r="AC60" s="274">
        <v>-9</v>
      </c>
      <c r="AD60" s="275">
        <v>-1</v>
      </c>
      <c r="AE60" s="274">
        <v>5</v>
      </c>
      <c r="AF60" s="274">
        <v>-6</v>
      </c>
      <c r="AG60" s="274">
        <v>9</v>
      </c>
      <c r="AH60" s="275">
        <v>-26</v>
      </c>
      <c r="AI60" s="276">
        <v>13</v>
      </c>
      <c r="AJ60" s="274">
        <v>19</v>
      </c>
      <c r="AK60" s="275">
        <v>-32</v>
      </c>
      <c r="AL60" s="274">
        <v>68.522000000000006</v>
      </c>
      <c r="AM60" s="274">
        <v>53.106999999999999</v>
      </c>
      <c r="AN60" s="274">
        <v>0</v>
      </c>
      <c r="AO60" s="274">
        <v>0</v>
      </c>
      <c r="AP60" s="274">
        <v>0</v>
      </c>
      <c r="AQ60" s="274">
        <v>0</v>
      </c>
      <c r="AR60" s="274">
        <v>-10</v>
      </c>
      <c r="AS60" s="274">
        <v>-18</v>
      </c>
      <c r="AT60" s="274">
        <v>0</v>
      </c>
    </row>
    <row r="61" spans="1:46" s="324" customFormat="1" ht="13.5" x14ac:dyDescent="0.25">
      <c r="A61" s="355" t="s">
        <v>103</v>
      </c>
      <c r="B61" s="356" t="s">
        <v>104</v>
      </c>
      <c r="C61" s="352">
        <v>798.74499999999989</v>
      </c>
      <c r="D61" s="352">
        <v>1528.745000000001</v>
      </c>
      <c r="E61" s="352">
        <v>1759.3489999999979</v>
      </c>
      <c r="F61" s="353">
        <v>-444.72199999999964</v>
      </c>
      <c r="G61" s="354">
        <v>57.114000000000104</v>
      </c>
      <c r="H61" s="352">
        <v>1797.9690000000001</v>
      </c>
      <c r="I61" s="352">
        <v>1421.5583099999997</v>
      </c>
      <c r="J61" s="353">
        <v>2033.0699999999997</v>
      </c>
      <c r="K61" s="352">
        <v>4253.0880000000016</v>
      </c>
      <c r="L61" s="352">
        <v>3560.5439999999981</v>
      </c>
      <c r="M61" s="352">
        <v>1660.8749999999995</v>
      </c>
      <c r="N61" s="353">
        <v>1608.9300000000012</v>
      </c>
      <c r="O61" s="354">
        <v>1871</v>
      </c>
      <c r="P61" s="352">
        <v>2821</v>
      </c>
      <c r="Q61" s="352">
        <v>2256</v>
      </c>
      <c r="R61" s="353">
        <v>2851</v>
      </c>
      <c r="S61" s="352">
        <v>2084</v>
      </c>
      <c r="T61" s="352">
        <v>2413</v>
      </c>
      <c r="U61" s="352">
        <v>2611</v>
      </c>
      <c r="V61" s="353">
        <v>1174</v>
      </c>
      <c r="W61" s="354">
        <v>617</v>
      </c>
      <c r="X61" s="352">
        <v>1407</v>
      </c>
      <c r="Y61" s="352">
        <v>2552</v>
      </c>
      <c r="Z61" s="353">
        <v>2888</v>
      </c>
      <c r="AA61" s="354">
        <v>-1799</v>
      </c>
      <c r="AB61" s="352">
        <v>2010</v>
      </c>
      <c r="AC61" s="352">
        <v>1418</v>
      </c>
      <c r="AD61" s="353">
        <v>1097</v>
      </c>
      <c r="AE61" s="352">
        <v>-2341</v>
      </c>
      <c r="AF61" s="352">
        <v>-3578</v>
      </c>
      <c r="AG61" s="352">
        <v>1147</v>
      </c>
      <c r="AH61" s="353">
        <v>193</v>
      </c>
      <c r="AI61" s="354">
        <v>443</v>
      </c>
      <c r="AJ61" s="352">
        <v>580</v>
      </c>
      <c r="AK61" s="353">
        <v>851</v>
      </c>
      <c r="AL61" s="352">
        <v>3642.1169999999988</v>
      </c>
      <c r="AM61" s="352">
        <v>5309.7113099999997</v>
      </c>
      <c r="AN61" s="352">
        <v>11083.437000000002</v>
      </c>
      <c r="AO61" s="352">
        <v>9799</v>
      </c>
      <c r="AP61" s="352">
        <v>8282</v>
      </c>
      <c r="AQ61" s="352">
        <v>7464</v>
      </c>
      <c r="AR61" s="352">
        <v>2726</v>
      </c>
      <c r="AS61" s="352">
        <v>-4579</v>
      </c>
      <c r="AT61" s="352">
        <v>1874</v>
      </c>
    </row>
    <row r="62" spans="1:46" s="332" customFormat="1" ht="14.25" thickBot="1" x14ac:dyDescent="0.3">
      <c r="A62" s="359" t="s">
        <v>105</v>
      </c>
      <c r="B62" s="359" t="s">
        <v>106</v>
      </c>
      <c r="C62" s="360">
        <v>7.4515863092208895E-2</v>
      </c>
      <c r="D62" s="360">
        <v>0.12970204870941912</v>
      </c>
      <c r="E62" s="360">
        <v>0.144583868840862</v>
      </c>
      <c r="F62" s="361">
        <v>-3.8432793900834955E-2</v>
      </c>
      <c r="G62" s="362">
        <v>5.9206843504186072E-3</v>
      </c>
      <c r="H62" s="360">
        <v>0.15400670600272473</v>
      </c>
      <c r="I62" s="360">
        <v>9.8924905402372615E-2</v>
      </c>
      <c r="J62" s="361">
        <v>0.13112642622489823</v>
      </c>
      <c r="K62" s="360">
        <v>0.25524221432832817</v>
      </c>
      <c r="L62" s="360">
        <v>0.20090375951431591</v>
      </c>
      <c r="M62" s="360">
        <v>9.3197658155450891E-2</v>
      </c>
      <c r="N62" s="361">
        <v>8.5561781138757259E-2</v>
      </c>
      <c r="O62" s="362">
        <v>0.10138723312019074</v>
      </c>
      <c r="P62" s="360">
        <v>0.14801406159819508</v>
      </c>
      <c r="Q62" s="360">
        <v>0.12104303036806524</v>
      </c>
      <c r="R62" s="361">
        <v>0.14885396543622409</v>
      </c>
      <c r="S62" s="360">
        <v>0.10481842872950407</v>
      </c>
      <c r="T62" s="360">
        <v>0.11752958940139302</v>
      </c>
      <c r="U62" s="360">
        <v>0.13094282848545638</v>
      </c>
      <c r="V62" s="361">
        <v>4.8502375542243341E-2</v>
      </c>
      <c r="W62" s="362">
        <v>1.9269808551172742E-2</v>
      </c>
      <c r="X62" s="360">
        <v>4.2834962096995159E-2</v>
      </c>
      <c r="Y62" s="360">
        <v>7.6256499133448868E-2</v>
      </c>
      <c r="Z62" s="361">
        <v>7.895672143696858E-2</v>
      </c>
      <c r="AA62" s="362">
        <v>-5.5129933807305714E-2</v>
      </c>
      <c r="AB62" s="360">
        <v>5.8901098901098903E-2</v>
      </c>
      <c r="AC62" s="360">
        <v>3.9751065261269342E-2</v>
      </c>
      <c r="AD62" s="361">
        <v>2.7646169354838709E-2</v>
      </c>
      <c r="AE62" s="360">
        <v>-6.0742086144265697E-2</v>
      </c>
      <c r="AF62" s="360">
        <v>-8.4855096523265186E-2</v>
      </c>
      <c r="AG62" s="360">
        <v>2.4739021654732119E-2</v>
      </c>
      <c r="AH62" s="361">
        <v>4.0222032273293231E-3</v>
      </c>
      <c r="AI62" s="362">
        <v>9.1111019703015092E-3</v>
      </c>
      <c r="AJ62" s="360">
        <v>1.1702750146284377E-2</v>
      </c>
      <c r="AK62" s="361">
        <v>1.6128726569755322E-2</v>
      </c>
      <c r="AL62" s="360">
        <v>7.8756136732089879E-2</v>
      </c>
      <c r="AM62" s="360">
        <v>0.1037136751180979</v>
      </c>
      <c r="AN62" s="360">
        <v>0.15608081555270276</v>
      </c>
      <c r="AO62" s="360">
        <v>0.13012588972697334</v>
      </c>
      <c r="AP62" s="360">
        <v>9.7944606069206935E-2</v>
      </c>
      <c r="AQ62" s="360">
        <v>5.532618283435501E-2</v>
      </c>
      <c r="AR62" s="360">
        <v>1.9182458535349625E-2</v>
      </c>
      <c r="AS62" s="360">
        <v>-2.6143488592233293E-2</v>
      </c>
      <c r="AT62" s="360">
        <v>1.241503584063175E-2</v>
      </c>
    </row>
    <row r="63" spans="1:46" s="324" customFormat="1" ht="14.25" thickTop="1" x14ac:dyDescent="0.25">
      <c r="A63" s="363"/>
      <c r="B63" s="364"/>
      <c r="C63" s="365"/>
      <c r="D63" s="365"/>
      <c r="E63" s="365"/>
      <c r="F63" s="365"/>
      <c r="G63" s="365"/>
      <c r="H63" s="365"/>
      <c r="I63" s="365"/>
      <c r="J63" s="365"/>
      <c r="K63" s="365"/>
      <c r="L63" s="365"/>
      <c r="M63" s="365"/>
      <c r="N63" s="365"/>
      <c r="O63" s="365"/>
      <c r="P63" s="365"/>
      <c r="Q63" s="365"/>
      <c r="R63" s="365"/>
      <c r="S63" s="365"/>
      <c r="T63" s="365"/>
      <c r="U63" s="365"/>
      <c r="V63" s="365"/>
      <c r="W63" s="365"/>
      <c r="X63" s="365"/>
      <c r="Y63" s="365"/>
      <c r="Z63" s="366"/>
      <c r="AA63" s="365"/>
      <c r="AB63" s="365"/>
      <c r="AC63" s="365"/>
      <c r="AD63" s="365"/>
      <c r="AE63" s="365"/>
      <c r="AF63" s="365"/>
      <c r="AG63" s="368"/>
      <c r="AH63" s="368"/>
      <c r="AI63" s="368"/>
      <c r="AJ63" s="368"/>
      <c r="AK63" s="368"/>
      <c r="AL63" s="367"/>
      <c r="AM63" s="368"/>
      <c r="AN63" s="367"/>
      <c r="AO63" s="368"/>
      <c r="AP63" s="368"/>
      <c r="AQ63" s="369"/>
      <c r="AR63" s="369"/>
      <c r="AS63" s="369"/>
      <c r="AT63" s="368"/>
    </row>
    <row r="64" spans="1:46" s="324" customFormat="1" ht="13.5" x14ac:dyDescent="0.25">
      <c r="A64" s="363"/>
      <c r="B64" s="364"/>
      <c r="C64" s="367"/>
      <c r="D64" s="367"/>
      <c r="E64" s="367"/>
      <c r="F64" s="367"/>
      <c r="G64" s="367"/>
      <c r="H64" s="367"/>
      <c r="I64" s="367"/>
      <c r="J64" s="367"/>
      <c r="K64" s="367"/>
      <c r="L64" s="367"/>
      <c r="M64" s="367"/>
      <c r="N64" s="367"/>
      <c r="O64" s="367"/>
      <c r="P64" s="367"/>
      <c r="Q64" s="367"/>
      <c r="R64" s="367"/>
      <c r="S64" s="367"/>
      <c r="T64" s="368"/>
      <c r="U64" s="368"/>
      <c r="V64" s="368"/>
      <c r="W64" s="367"/>
      <c r="X64" s="368"/>
      <c r="Y64" s="368"/>
      <c r="Z64" s="370"/>
      <c r="AA64" s="369"/>
      <c r="AB64" s="369"/>
      <c r="AC64" s="369"/>
      <c r="AD64" s="369"/>
      <c r="AE64" s="369"/>
      <c r="AF64" s="369"/>
      <c r="AG64" s="368"/>
      <c r="AH64" s="368"/>
      <c r="AI64" s="368"/>
      <c r="AJ64" s="368"/>
      <c r="AK64" s="368"/>
      <c r="AL64" s="367"/>
      <c r="AM64" s="368"/>
      <c r="AN64" s="367"/>
      <c r="AO64" s="368"/>
      <c r="AP64" s="368"/>
      <c r="AQ64" s="368"/>
      <c r="AR64" s="368"/>
      <c r="AS64" s="368"/>
      <c r="AT64" s="368"/>
    </row>
    <row r="65" spans="1:46" s="324" customFormat="1" ht="13.5" x14ac:dyDescent="0.25">
      <c r="A65" s="371" t="s">
        <v>342</v>
      </c>
      <c r="B65" s="372" t="s">
        <v>82</v>
      </c>
      <c r="C65" s="373">
        <v>1471.8239999999998</v>
      </c>
      <c r="D65" s="374">
        <v>1744.957000000001</v>
      </c>
      <c r="E65" s="374">
        <v>2149.2239999999979</v>
      </c>
      <c r="F65" s="375">
        <v>1412.5910000000003</v>
      </c>
      <c r="G65" s="373">
        <v>345.50900000000013</v>
      </c>
      <c r="H65" s="374">
        <v>1123.4260000000002</v>
      </c>
      <c r="I65" s="374">
        <v>1490.8843099999995</v>
      </c>
      <c r="J65" s="375">
        <v>2194.9810000000002</v>
      </c>
      <c r="K65" s="373">
        <v>2286.6130000000012</v>
      </c>
      <c r="L65" s="374">
        <v>2574.0609999999979</v>
      </c>
      <c r="M65" s="374">
        <v>2746.0529999999999</v>
      </c>
      <c r="N65" s="375">
        <v>3328.3680000000013</v>
      </c>
      <c r="O65" s="373">
        <v>2078</v>
      </c>
      <c r="P65" s="374">
        <v>2108</v>
      </c>
      <c r="Q65" s="374">
        <v>2715</v>
      </c>
      <c r="R65" s="375">
        <v>2841</v>
      </c>
      <c r="S65" s="373">
        <v>2405</v>
      </c>
      <c r="T65" s="374">
        <v>2684</v>
      </c>
      <c r="U65" s="374">
        <v>2290</v>
      </c>
      <c r="V65" s="375">
        <v>2624</v>
      </c>
      <c r="W65" s="373">
        <v>2832</v>
      </c>
      <c r="X65" s="374">
        <v>3805</v>
      </c>
      <c r="Y65" s="374">
        <v>5908</v>
      </c>
      <c r="Z65" s="375">
        <v>5701</v>
      </c>
      <c r="AA65" s="373">
        <v>1268</v>
      </c>
      <c r="AB65" s="374">
        <v>4988</v>
      </c>
      <c r="AC65" s="374">
        <v>4840</v>
      </c>
      <c r="AD65" s="375">
        <v>4172</v>
      </c>
      <c r="AE65" s="374">
        <v>123</v>
      </c>
      <c r="AF65" s="374">
        <v>3332</v>
      </c>
      <c r="AG65" s="374">
        <v>5868</v>
      </c>
      <c r="AH65" s="375">
        <v>3776</v>
      </c>
      <c r="AI65" s="373">
        <v>3322</v>
      </c>
      <c r="AJ65" s="374">
        <v>7327</v>
      </c>
      <c r="AK65" s="375">
        <v>8790</v>
      </c>
      <c r="AL65" s="374">
        <v>6778.5959999999995</v>
      </c>
      <c r="AM65" s="374">
        <v>5154.8003099999996</v>
      </c>
      <c r="AN65" s="374">
        <v>10935.095000000001</v>
      </c>
      <c r="AO65" s="374">
        <v>9742</v>
      </c>
      <c r="AP65" s="374">
        <v>10003</v>
      </c>
      <c r="AQ65" s="374">
        <v>18246</v>
      </c>
      <c r="AR65" s="374">
        <v>15268</v>
      </c>
      <c r="AS65" s="374">
        <v>13098.5</v>
      </c>
      <c r="AT65" s="374">
        <v>19439</v>
      </c>
    </row>
    <row r="66" spans="1:46" s="323" customFormat="1" ht="13.5" x14ac:dyDescent="0.25">
      <c r="A66" s="328" t="s">
        <v>83</v>
      </c>
      <c r="B66" s="328" t="s">
        <v>84</v>
      </c>
      <c r="C66" s="329">
        <v>0.13730819683356674</v>
      </c>
      <c r="D66" s="329">
        <v>0.14804594475196442</v>
      </c>
      <c r="E66" s="329">
        <v>0.1766239222153381</v>
      </c>
      <c r="F66" s="330">
        <v>0.1220758558586587</v>
      </c>
      <c r="G66" s="331">
        <v>3.5816957825205373E-2</v>
      </c>
      <c r="H66" s="329">
        <v>9.6228098314162833E-2</v>
      </c>
      <c r="I66" s="329">
        <v>0.10374923652103411</v>
      </c>
      <c r="J66" s="330">
        <v>0.14156916100358249</v>
      </c>
      <c r="K66" s="329">
        <v>0.13722738994160044</v>
      </c>
      <c r="L66" s="329">
        <v>0.14524143842041537</v>
      </c>
      <c r="M66" s="329">
        <v>0.15409089110905425</v>
      </c>
      <c r="N66" s="330">
        <v>0.17700030104805251</v>
      </c>
      <c r="O66" s="331">
        <v>0.11260431342798309</v>
      </c>
      <c r="P66" s="329">
        <v>0.11060391416128863</v>
      </c>
      <c r="Q66" s="329">
        <v>0.14567013628071682</v>
      </c>
      <c r="R66" s="330">
        <v>0.14833185401764737</v>
      </c>
      <c r="S66" s="329">
        <v>0.12096368574590081</v>
      </c>
      <c r="T66" s="329">
        <v>0.13072914129852417</v>
      </c>
      <c r="U66" s="329">
        <v>0.11484453360080241</v>
      </c>
      <c r="V66" s="330">
        <v>0.10840735385250981</v>
      </c>
      <c r="W66" s="331">
        <v>8.8447484306193203E-2</v>
      </c>
      <c r="X66" s="329">
        <v>0.1158401071635157</v>
      </c>
      <c r="Y66" s="329">
        <v>0.17653738122273352</v>
      </c>
      <c r="Z66" s="330">
        <v>0.15586297400005467</v>
      </c>
      <c r="AA66" s="331">
        <v>3.8857563128217698E-2</v>
      </c>
      <c r="AB66" s="329">
        <v>0.14616849816849817</v>
      </c>
      <c r="AC66" s="329">
        <v>0.13568064588472753</v>
      </c>
      <c r="AD66" s="330">
        <v>0.10514112903225807</v>
      </c>
      <c r="AE66" s="329">
        <v>3.1914893617021301E-3</v>
      </c>
      <c r="AF66" s="329">
        <v>7.9021012189916043E-2</v>
      </c>
      <c r="AG66" s="329">
        <v>0.12656371322577861</v>
      </c>
      <c r="AH66" s="330">
        <v>7.8539029305514804E-2</v>
      </c>
      <c r="AI66" s="331">
        <v>6.8322981366459631E-2</v>
      </c>
      <c r="AJ66" s="329">
        <v>0.14783801779625108</v>
      </c>
      <c r="AK66" s="330">
        <v>0.16659401474518129</v>
      </c>
      <c r="AL66" s="329">
        <v>0.1465784963601108</v>
      </c>
      <c r="AM66" s="329">
        <v>0.10068782527651401</v>
      </c>
      <c r="AN66" s="329">
        <v>0.15399181190331862</v>
      </c>
      <c r="AO66" s="329">
        <v>0.12936895782428556</v>
      </c>
      <c r="AP66" s="329">
        <v>0.11829749994086899</v>
      </c>
      <c r="AQ66" s="329">
        <f>AQ65/AQ$17</f>
        <v>0.13524672186436784</v>
      </c>
      <c r="AR66" s="329">
        <f>AR65/AR$17</f>
        <v>0.10743865624274325</v>
      </c>
      <c r="AS66" s="329">
        <v>7.4783403034498513E-2</v>
      </c>
      <c r="AT66" s="329">
        <v>0.12878115352510169</v>
      </c>
    </row>
    <row r="67" spans="1:46" s="247" customFormat="1" ht="13.5" x14ac:dyDescent="0.25">
      <c r="A67" s="376" t="s">
        <v>289</v>
      </c>
      <c r="B67" s="377" t="s">
        <v>294</v>
      </c>
      <c r="C67" s="292">
        <v>0</v>
      </c>
      <c r="D67" s="290">
        <v>0</v>
      </c>
      <c r="E67" s="290">
        <v>0</v>
      </c>
      <c r="F67" s="291">
        <v>0</v>
      </c>
      <c r="G67" s="292">
        <v>0</v>
      </c>
      <c r="H67" s="290">
        <v>0</v>
      </c>
      <c r="I67" s="290">
        <v>0</v>
      </c>
      <c r="J67" s="291">
        <v>0</v>
      </c>
      <c r="K67" s="292">
        <v>0</v>
      </c>
      <c r="L67" s="290">
        <v>0</v>
      </c>
      <c r="M67" s="290">
        <v>0</v>
      </c>
      <c r="N67" s="291">
        <v>0</v>
      </c>
      <c r="O67" s="292">
        <v>0</v>
      </c>
      <c r="P67" s="290">
        <v>0</v>
      </c>
      <c r="Q67" s="290">
        <v>0</v>
      </c>
      <c r="R67" s="291">
        <v>0</v>
      </c>
      <c r="S67" s="292">
        <v>0</v>
      </c>
      <c r="T67" s="290">
        <v>0</v>
      </c>
      <c r="U67" s="290">
        <v>0</v>
      </c>
      <c r="V67" s="291">
        <v>0</v>
      </c>
      <c r="W67" s="290">
        <v>768</v>
      </c>
      <c r="X67" s="290">
        <v>445</v>
      </c>
      <c r="Y67" s="290">
        <v>0</v>
      </c>
      <c r="Z67" s="291">
        <v>0</v>
      </c>
      <c r="AA67" s="292">
        <v>3247</v>
      </c>
      <c r="AB67" s="290">
        <v>0</v>
      </c>
      <c r="AC67" s="290">
        <v>0</v>
      </c>
      <c r="AD67" s="291">
        <v>635</v>
      </c>
      <c r="AE67" s="290">
        <v>2863</v>
      </c>
      <c r="AF67" s="290">
        <v>288</v>
      </c>
      <c r="AG67" s="290">
        <v>0</v>
      </c>
      <c r="AH67" s="291">
        <v>2383</v>
      </c>
      <c r="AI67" s="292">
        <v>32</v>
      </c>
      <c r="AJ67" s="290">
        <v>42</v>
      </c>
      <c r="AK67" s="291">
        <v>0</v>
      </c>
      <c r="AL67" s="290">
        <v>0</v>
      </c>
      <c r="AM67" s="290">
        <v>0</v>
      </c>
      <c r="AN67" s="290">
        <v>0</v>
      </c>
      <c r="AO67" s="290">
        <v>0</v>
      </c>
      <c r="AP67" s="290">
        <v>0</v>
      </c>
      <c r="AQ67" s="290">
        <v>1213</v>
      </c>
      <c r="AR67" s="290">
        <v>3882</v>
      </c>
      <c r="AS67" s="290">
        <v>5534</v>
      </c>
      <c r="AT67" s="290">
        <v>74</v>
      </c>
    </row>
    <row r="68" spans="1:46" s="323" customFormat="1" ht="13.5" x14ac:dyDescent="0.25">
      <c r="A68" s="378" t="s">
        <v>290</v>
      </c>
      <c r="B68" s="379" t="s">
        <v>295</v>
      </c>
      <c r="C68" s="276">
        <v>0</v>
      </c>
      <c r="D68" s="274">
        <v>0</v>
      </c>
      <c r="E68" s="274">
        <v>0</v>
      </c>
      <c r="F68" s="275">
        <v>0</v>
      </c>
      <c r="G68" s="276">
        <v>0</v>
      </c>
      <c r="H68" s="274">
        <v>0</v>
      </c>
      <c r="I68" s="274">
        <v>0</v>
      </c>
      <c r="J68" s="275">
        <v>0</v>
      </c>
      <c r="K68" s="276">
        <v>0</v>
      </c>
      <c r="L68" s="274">
        <v>0</v>
      </c>
      <c r="M68" s="274">
        <v>0</v>
      </c>
      <c r="N68" s="275">
        <v>0</v>
      </c>
      <c r="O68" s="276">
        <v>0</v>
      </c>
      <c r="P68" s="274">
        <v>0</v>
      </c>
      <c r="Q68" s="274">
        <v>0</v>
      </c>
      <c r="R68" s="275">
        <v>0</v>
      </c>
      <c r="S68" s="276">
        <v>0</v>
      </c>
      <c r="T68" s="274">
        <v>0</v>
      </c>
      <c r="U68" s="274">
        <v>0</v>
      </c>
      <c r="V68" s="275">
        <v>0</v>
      </c>
      <c r="W68" s="276">
        <v>0</v>
      </c>
      <c r="X68" s="274">
        <v>1545</v>
      </c>
      <c r="Y68" s="274">
        <v>74</v>
      </c>
      <c r="Z68" s="275">
        <v>0</v>
      </c>
      <c r="AA68" s="276">
        <v>0</v>
      </c>
      <c r="AB68" s="274">
        <v>0</v>
      </c>
      <c r="AC68" s="274">
        <v>0</v>
      </c>
      <c r="AD68" s="275">
        <v>76</v>
      </c>
      <c r="AE68" s="274">
        <v>601</v>
      </c>
      <c r="AF68" s="274">
        <v>1472</v>
      </c>
      <c r="AG68" s="274">
        <v>148</v>
      </c>
      <c r="AH68" s="275">
        <v>248</v>
      </c>
      <c r="AI68" s="276">
        <v>27</v>
      </c>
      <c r="AJ68" s="274">
        <v>0</v>
      </c>
      <c r="AK68" s="275">
        <v>8</v>
      </c>
      <c r="AL68" s="274">
        <v>0</v>
      </c>
      <c r="AM68" s="274">
        <v>0</v>
      </c>
      <c r="AN68" s="274">
        <v>0</v>
      </c>
      <c r="AO68" s="274">
        <v>0</v>
      </c>
      <c r="AP68" s="274">
        <v>0</v>
      </c>
      <c r="AQ68" s="274">
        <v>1619</v>
      </c>
      <c r="AR68" s="274">
        <v>76</v>
      </c>
      <c r="AS68" s="274">
        <v>2469</v>
      </c>
      <c r="AT68" s="274">
        <v>35</v>
      </c>
    </row>
    <row r="69" spans="1:46" s="344" customFormat="1" ht="13.5" x14ac:dyDescent="0.25">
      <c r="A69" s="380" t="s">
        <v>343</v>
      </c>
      <c r="B69" s="381" t="s">
        <v>277</v>
      </c>
      <c r="C69" s="354">
        <v>1471.8239999999998</v>
      </c>
      <c r="D69" s="352">
        <v>1744.957000000001</v>
      </c>
      <c r="E69" s="352">
        <v>2149.2239999999979</v>
      </c>
      <c r="F69" s="353">
        <v>1412.5910000000003</v>
      </c>
      <c r="G69" s="354">
        <v>345.50900000000013</v>
      </c>
      <c r="H69" s="352">
        <v>1123.4260000000002</v>
      </c>
      <c r="I69" s="352">
        <v>1490.8843099999995</v>
      </c>
      <c r="J69" s="353">
        <v>2194.9810000000002</v>
      </c>
      <c r="K69" s="354">
        <v>2286.6130000000012</v>
      </c>
      <c r="L69" s="352">
        <v>2574.0609999999979</v>
      </c>
      <c r="M69" s="352">
        <v>2746.0529999999999</v>
      </c>
      <c r="N69" s="353">
        <v>3328.3680000000013</v>
      </c>
      <c r="O69" s="354">
        <v>2078</v>
      </c>
      <c r="P69" s="352">
        <v>2108</v>
      </c>
      <c r="Q69" s="352">
        <v>2715</v>
      </c>
      <c r="R69" s="353">
        <v>2841</v>
      </c>
      <c r="S69" s="354">
        <v>2405</v>
      </c>
      <c r="T69" s="352">
        <v>2684</v>
      </c>
      <c r="U69" s="352">
        <v>2290</v>
      </c>
      <c r="V69" s="353">
        <v>2624</v>
      </c>
      <c r="W69" s="354">
        <v>3600</v>
      </c>
      <c r="X69" s="352">
        <v>5795</v>
      </c>
      <c r="Y69" s="352">
        <v>5982</v>
      </c>
      <c r="Z69" s="353">
        <v>5701</v>
      </c>
      <c r="AA69" s="354">
        <v>4515</v>
      </c>
      <c r="AB69" s="352">
        <v>4988</v>
      </c>
      <c r="AC69" s="352">
        <v>4840</v>
      </c>
      <c r="AD69" s="353">
        <v>4883</v>
      </c>
      <c r="AE69" s="352">
        <v>3587</v>
      </c>
      <c r="AF69" s="352">
        <v>5092</v>
      </c>
      <c r="AG69" s="352">
        <v>6016</v>
      </c>
      <c r="AH69" s="353">
        <v>6407</v>
      </c>
      <c r="AI69" s="354">
        <v>3381</v>
      </c>
      <c r="AJ69" s="352">
        <v>7369</v>
      </c>
      <c r="AK69" s="353">
        <v>8798</v>
      </c>
      <c r="AL69" s="352">
        <v>6778.5959999999995</v>
      </c>
      <c r="AM69" s="352">
        <v>5154.8003100000005</v>
      </c>
      <c r="AN69" s="352">
        <v>10935.095000000001</v>
      </c>
      <c r="AO69" s="352">
        <v>9742</v>
      </c>
      <c r="AP69" s="352">
        <v>10003</v>
      </c>
      <c r="AQ69" s="352">
        <v>21078</v>
      </c>
      <c r="AR69" s="352">
        <v>19226</v>
      </c>
      <c r="AS69" s="352">
        <v>21101.5</v>
      </c>
      <c r="AT69" s="352">
        <v>19548</v>
      </c>
    </row>
    <row r="70" spans="1:46" s="247" customFormat="1" ht="14.25" thickBot="1" x14ac:dyDescent="0.3">
      <c r="A70" s="382" t="s">
        <v>344</v>
      </c>
      <c r="B70" s="359" t="s">
        <v>285</v>
      </c>
      <c r="C70" s="360">
        <v>0.13730819683356674</v>
      </c>
      <c r="D70" s="360">
        <v>0.14804594475196442</v>
      </c>
      <c r="E70" s="360">
        <v>0.1766239222153381</v>
      </c>
      <c r="F70" s="361">
        <v>0.1220758558586587</v>
      </c>
      <c r="G70" s="362">
        <v>3.5816957825205373E-2</v>
      </c>
      <c r="H70" s="360">
        <v>9.6228098314162833E-2</v>
      </c>
      <c r="I70" s="360">
        <v>0.10374923652103411</v>
      </c>
      <c r="J70" s="361">
        <v>0.14156916100358249</v>
      </c>
      <c r="K70" s="360">
        <v>0.13722738994160044</v>
      </c>
      <c r="L70" s="360">
        <v>0.14524143842041537</v>
      </c>
      <c r="M70" s="360">
        <v>0.15409089110905425</v>
      </c>
      <c r="N70" s="361">
        <v>0.17700030104805251</v>
      </c>
      <c r="O70" s="362">
        <v>0.11260431342798309</v>
      </c>
      <c r="P70" s="360">
        <v>0.11060391416128863</v>
      </c>
      <c r="Q70" s="360">
        <v>0.14567013628071682</v>
      </c>
      <c r="R70" s="361">
        <v>0.14833185401764737</v>
      </c>
      <c r="S70" s="360">
        <v>0.12096368574590081</v>
      </c>
      <c r="T70" s="360">
        <v>0.13072914129852417</v>
      </c>
      <c r="U70" s="360">
        <v>0.11484453360080241</v>
      </c>
      <c r="V70" s="361">
        <v>0.10840735385250981</v>
      </c>
      <c r="W70" s="362">
        <v>0.11243324276211</v>
      </c>
      <c r="X70" s="360">
        <v>0.17642402654732547</v>
      </c>
      <c r="Y70" s="360">
        <v>0.17874858064901691</v>
      </c>
      <c r="Z70" s="361">
        <v>0.15586297400005467</v>
      </c>
      <c r="AA70" s="362">
        <v>0.1383611179210591</v>
      </c>
      <c r="AB70" s="360">
        <v>0.14616849816849817</v>
      </c>
      <c r="AC70" s="360">
        <v>0.13568064588472753</v>
      </c>
      <c r="AD70" s="361">
        <v>0.12305947580645162</v>
      </c>
      <c r="AE70" s="360">
        <v>9.3072132848988104E-2</v>
      </c>
      <c r="AF70" s="360">
        <v>0.12076080254233268</v>
      </c>
      <c r="AG70" s="360">
        <v>0.12975584505219567</v>
      </c>
      <c r="AH70" s="361">
        <v>0.13325679916644306</v>
      </c>
      <c r="AI70" s="362">
        <v>6.9536423841059597E-2</v>
      </c>
      <c r="AJ70" s="360">
        <v>0.14868545832408547</v>
      </c>
      <c r="AK70" s="361">
        <v>0.16674563614654209</v>
      </c>
      <c r="AL70" s="360">
        <v>0.1465784963601108</v>
      </c>
      <c r="AM70" s="360">
        <v>0.10068782527651403</v>
      </c>
      <c r="AN70" s="360">
        <v>0.15399181190331862</v>
      </c>
      <c r="AO70" s="360">
        <v>0.12936895782428556</v>
      </c>
      <c r="AP70" s="360">
        <v>0.11829749994086899</v>
      </c>
      <c r="AQ70" s="360">
        <v>0.15623864975650253</v>
      </c>
      <c r="AR70" s="360">
        <v>0.13529051643456783</v>
      </c>
      <c r="AS70" s="360">
        <v>0.12047501463010805</v>
      </c>
      <c r="AT70" s="360">
        <v>0.12950326606866031</v>
      </c>
    </row>
    <row r="71" spans="1:46" s="247" customFormat="1" ht="14.25" thickTop="1" x14ac:dyDescent="0.25">
      <c r="A71" s="368" t="s">
        <v>345</v>
      </c>
      <c r="B71" s="383"/>
      <c r="C71" s="367"/>
      <c r="D71" s="367"/>
      <c r="E71" s="367"/>
      <c r="F71" s="367"/>
      <c r="G71" s="367"/>
      <c r="H71" s="367"/>
      <c r="I71" s="367"/>
      <c r="J71" s="367"/>
      <c r="K71" s="367"/>
      <c r="L71" s="367"/>
      <c r="M71" s="367"/>
      <c r="N71" s="367"/>
      <c r="O71" s="367"/>
      <c r="P71" s="367"/>
      <c r="Q71" s="367"/>
      <c r="R71" s="367"/>
      <c r="S71" s="367"/>
      <c r="T71" s="368"/>
      <c r="U71" s="368"/>
      <c r="V71" s="368"/>
      <c r="W71" s="368"/>
      <c r="X71" s="368"/>
      <c r="Y71" s="368"/>
      <c r="Z71" s="368"/>
      <c r="AA71" s="368"/>
      <c r="AB71" s="384"/>
      <c r="AC71" s="384"/>
      <c r="AD71" s="368"/>
      <c r="AE71" s="368"/>
      <c r="AF71" s="368"/>
      <c r="AG71" s="368"/>
      <c r="AH71" s="368"/>
      <c r="AI71" s="368"/>
      <c r="AJ71" s="368"/>
      <c r="AK71" s="368"/>
      <c r="AL71" s="367"/>
      <c r="AM71" s="368"/>
      <c r="AN71" s="367"/>
      <c r="AO71" s="368"/>
      <c r="AP71" s="368"/>
      <c r="AQ71" s="368"/>
      <c r="AR71" s="368"/>
      <c r="AS71" s="368"/>
      <c r="AT71" s="368"/>
    </row>
    <row r="72" spans="1:46" s="247" customFormat="1" ht="13.5" x14ac:dyDescent="0.25">
      <c r="A72" s="368"/>
      <c r="B72" s="383"/>
      <c r="C72" s="367"/>
      <c r="D72" s="367"/>
      <c r="E72" s="367"/>
      <c r="F72" s="367"/>
      <c r="G72" s="367"/>
      <c r="H72" s="367"/>
      <c r="I72" s="367"/>
      <c r="J72" s="367"/>
      <c r="K72" s="367"/>
      <c r="L72" s="367"/>
      <c r="M72" s="367"/>
      <c r="N72" s="367"/>
      <c r="O72" s="367"/>
      <c r="P72" s="367"/>
      <c r="Q72" s="367"/>
      <c r="R72" s="367"/>
      <c r="S72" s="367"/>
      <c r="T72" s="368"/>
      <c r="U72" s="368"/>
      <c r="V72" s="368"/>
      <c r="W72" s="368"/>
      <c r="X72" s="368"/>
      <c r="Y72" s="368"/>
      <c r="Z72" s="368"/>
      <c r="AA72" s="368"/>
      <c r="AB72" s="384"/>
      <c r="AC72" s="384"/>
      <c r="AD72" s="368"/>
      <c r="AE72" s="368"/>
      <c r="AF72" s="368"/>
      <c r="AG72" s="368"/>
      <c r="AH72" s="368"/>
      <c r="AI72" s="368"/>
      <c r="AJ72" s="368"/>
      <c r="AK72" s="368"/>
      <c r="AL72" s="367"/>
      <c r="AM72" s="368"/>
      <c r="AN72" s="367"/>
      <c r="AO72" s="368"/>
      <c r="AP72" s="368"/>
      <c r="AQ72" s="368"/>
      <c r="AR72" s="368"/>
      <c r="AS72" s="368"/>
      <c r="AT72" s="368"/>
    </row>
    <row r="73" spans="1:46" s="247" customFormat="1" ht="13.5" x14ac:dyDescent="0.25">
      <c r="A73" s="371" t="s">
        <v>103</v>
      </c>
      <c r="B73" s="372" t="s">
        <v>104</v>
      </c>
      <c r="C73" s="373">
        <v>798.74499999999989</v>
      </c>
      <c r="D73" s="374">
        <v>1528.745000000001</v>
      </c>
      <c r="E73" s="374">
        <v>1759.3489999999979</v>
      </c>
      <c r="F73" s="375">
        <v>-444.72199999999964</v>
      </c>
      <c r="G73" s="373">
        <v>57.114000000000104</v>
      </c>
      <c r="H73" s="374">
        <v>1797.9690000000001</v>
      </c>
      <c r="I73" s="374">
        <v>1421.5583099999997</v>
      </c>
      <c r="J73" s="375">
        <v>2033.0699999999997</v>
      </c>
      <c r="K73" s="373">
        <v>4253.0880000000016</v>
      </c>
      <c r="L73" s="374">
        <v>3560.5439999999981</v>
      </c>
      <c r="M73" s="374">
        <v>1660.8749999999995</v>
      </c>
      <c r="N73" s="375">
        <v>1608.9300000000012</v>
      </c>
      <c r="O73" s="373">
        <v>1871</v>
      </c>
      <c r="P73" s="374">
        <v>2821</v>
      </c>
      <c r="Q73" s="374">
        <v>2256</v>
      </c>
      <c r="R73" s="375">
        <v>2851</v>
      </c>
      <c r="S73" s="373">
        <v>2084</v>
      </c>
      <c r="T73" s="374">
        <v>2413</v>
      </c>
      <c r="U73" s="374">
        <v>2611</v>
      </c>
      <c r="V73" s="375">
        <v>1174</v>
      </c>
      <c r="W73" s="373">
        <v>617</v>
      </c>
      <c r="X73" s="374">
        <v>1407</v>
      </c>
      <c r="Y73" s="374">
        <v>2552</v>
      </c>
      <c r="Z73" s="375">
        <v>2888</v>
      </c>
      <c r="AA73" s="373">
        <v>-1799</v>
      </c>
      <c r="AB73" s="374">
        <v>2010</v>
      </c>
      <c r="AC73" s="374">
        <v>1418</v>
      </c>
      <c r="AD73" s="375">
        <v>1097</v>
      </c>
      <c r="AE73" s="374">
        <v>-2341</v>
      </c>
      <c r="AF73" s="374">
        <v>-3578</v>
      </c>
      <c r="AG73" s="374">
        <v>1147</v>
      </c>
      <c r="AH73" s="375">
        <v>193.39999999999856</v>
      </c>
      <c r="AI73" s="373">
        <v>443</v>
      </c>
      <c r="AJ73" s="374">
        <v>580</v>
      </c>
      <c r="AK73" s="375">
        <v>851</v>
      </c>
      <c r="AL73" s="374">
        <v>3642.1169999999988</v>
      </c>
      <c r="AM73" s="374">
        <v>5309.7113099999997</v>
      </c>
      <c r="AN73" s="374">
        <v>11083.437000000002</v>
      </c>
      <c r="AO73" s="374">
        <v>9799</v>
      </c>
      <c r="AP73" s="374">
        <v>8282</v>
      </c>
      <c r="AQ73" s="374">
        <v>7464</v>
      </c>
      <c r="AR73" s="374">
        <v>2726</v>
      </c>
      <c r="AS73" s="374">
        <v>-4579.1000000000013</v>
      </c>
      <c r="AT73" s="374">
        <v>1874</v>
      </c>
    </row>
    <row r="74" spans="1:46" s="323" customFormat="1" ht="13.5" x14ac:dyDescent="0.25">
      <c r="A74" s="378" t="s">
        <v>291</v>
      </c>
      <c r="B74" s="379" t="s">
        <v>296</v>
      </c>
      <c r="C74" s="276">
        <v>0</v>
      </c>
      <c r="D74" s="274">
        <v>0</v>
      </c>
      <c r="E74" s="274">
        <v>0</v>
      </c>
      <c r="F74" s="275">
        <v>0</v>
      </c>
      <c r="G74" s="276">
        <v>0</v>
      </c>
      <c r="H74" s="274">
        <v>0</v>
      </c>
      <c r="I74" s="274">
        <v>0</v>
      </c>
      <c r="J74" s="275">
        <v>0</v>
      </c>
      <c r="K74" s="276">
        <v>0</v>
      </c>
      <c r="L74" s="274">
        <v>0</v>
      </c>
      <c r="M74" s="274">
        <v>0</v>
      </c>
      <c r="N74" s="275">
        <v>0</v>
      </c>
      <c r="O74" s="276">
        <v>0</v>
      </c>
      <c r="P74" s="274">
        <v>0</v>
      </c>
      <c r="Q74" s="274">
        <v>0</v>
      </c>
      <c r="R74" s="275">
        <v>0</v>
      </c>
      <c r="S74" s="276">
        <v>0</v>
      </c>
      <c r="T74" s="274">
        <v>0</v>
      </c>
      <c r="U74" s="274">
        <v>0</v>
      </c>
      <c r="V74" s="275">
        <v>0</v>
      </c>
      <c r="W74" s="276">
        <v>768</v>
      </c>
      <c r="X74" s="274">
        <v>1990</v>
      </c>
      <c r="Y74" s="274">
        <v>74</v>
      </c>
      <c r="Z74" s="275">
        <v>0</v>
      </c>
      <c r="AA74" s="276">
        <v>4609</v>
      </c>
      <c r="AB74" s="274">
        <v>0</v>
      </c>
      <c r="AC74" s="274">
        <v>0</v>
      </c>
      <c r="AD74" s="275">
        <v>711</v>
      </c>
      <c r="AE74" s="274">
        <v>3464</v>
      </c>
      <c r="AF74" s="274">
        <v>1760</v>
      </c>
      <c r="AG74" s="274">
        <v>148</v>
      </c>
      <c r="AH74" s="275">
        <v>2631</v>
      </c>
      <c r="AI74" s="276">
        <v>59</v>
      </c>
      <c r="AJ74" s="274">
        <v>42</v>
      </c>
      <c r="AK74" s="275">
        <v>8</v>
      </c>
      <c r="AL74" s="274">
        <v>0</v>
      </c>
      <c r="AM74" s="274">
        <v>0</v>
      </c>
      <c r="AN74" s="274">
        <v>0</v>
      </c>
      <c r="AO74" s="274">
        <v>0</v>
      </c>
      <c r="AP74" s="274">
        <v>0</v>
      </c>
      <c r="AQ74" s="274">
        <v>2832</v>
      </c>
      <c r="AR74" s="274">
        <v>5320</v>
      </c>
      <c r="AS74" s="274">
        <v>8003</v>
      </c>
      <c r="AT74" s="274">
        <v>109</v>
      </c>
    </row>
    <row r="75" spans="1:46" s="247" customFormat="1" ht="13.5" x14ac:dyDescent="0.25">
      <c r="A75" s="385" t="s">
        <v>287</v>
      </c>
      <c r="B75" s="386" t="s">
        <v>288</v>
      </c>
      <c r="C75" s="269">
        <v>798.74499999999989</v>
      </c>
      <c r="D75" s="267">
        <v>1528.745000000001</v>
      </c>
      <c r="E75" s="267">
        <v>1759.3489999999979</v>
      </c>
      <c r="F75" s="268">
        <v>-444.72199999999964</v>
      </c>
      <c r="G75" s="269">
        <v>57.114000000000104</v>
      </c>
      <c r="H75" s="267">
        <v>1797.9690000000001</v>
      </c>
      <c r="I75" s="267">
        <v>1421.5583099999997</v>
      </c>
      <c r="J75" s="268">
        <v>2033.0699999999997</v>
      </c>
      <c r="K75" s="269">
        <v>4253.0880000000016</v>
      </c>
      <c r="L75" s="267">
        <v>3560.5439999999981</v>
      </c>
      <c r="M75" s="267">
        <v>1660.8749999999995</v>
      </c>
      <c r="N75" s="268">
        <v>1608.9300000000012</v>
      </c>
      <c r="O75" s="269">
        <v>1871</v>
      </c>
      <c r="P75" s="267">
        <v>2821</v>
      </c>
      <c r="Q75" s="267">
        <v>2256</v>
      </c>
      <c r="R75" s="268">
        <v>2851</v>
      </c>
      <c r="S75" s="269">
        <v>2084</v>
      </c>
      <c r="T75" s="267">
        <v>2413</v>
      </c>
      <c r="U75" s="267">
        <v>2611</v>
      </c>
      <c r="V75" s="268">
        <v>1174</v>
      </c>
      <c r="W75" s="267">
        <v>1385</v>
      </c>
      <c r="X75" s="267">
        <v>3397</v>
      </c>
      <c r="Y75" s="267">
        <v>2626</v>
      </c>
      <c r="Z75" s="268">
        <v>2888</v>
      </c>
      <c r="AA75" s="269">
        <v>2810</v>
      </c>
      <c r="AB75" s="267">
        <v>2010</v>
      </c>
      <c r="AC75" s="267">
        <v>1418</v>
      </c>
      <c r="AD75" s="268">
        <v>1808</v>
      </c>
      <c r="AE75" s="267">
        <v>1123</v>
      </c>
      <c r="AF75" s="267">
        <v>-1818</v>
      </c>
      <c r="AG75" s="267">
        <v>1295</v>
      </c>
      <c r="AH75" s="268">
        <v>2824.3999999999987</v>
      </c>
      <c r="AI75" s="269">
        <v>502</v>
      </c>
      <c r="AJ75" s="267">
        <v>622</v>
      </c>
      <c r="AK75" s="268">
        <v>859</v>
      </c>
      <c r="AL75" s="267">
        <v>3642.1169999999988</v>
      </c>
      <c r="AM75" s="267">
        <v>5309.7113099999997</v>
      </c>
      <c r="AN75" s="267">
        <v>11083.437000000002</v>
      </c>
      <c r="AO75" s="267">
        <v>9799</v>
      </c>
      <c r="AP75" s="267">
        <v>8282</v>
      </c>
      <c r="AQ75" s="267">
        <v>10296</v>
      </c>
      <c r="AR75" s="267">
        <v>8046</v>
      </c>
      <c r="AS75" s="267">
        <v>3423.8999999999987</v>
      </c>
      <c r="AT75" s="267">
        <v>1983</v>
      </c>
    </row>
    <row r="76" spans="1:46" s="323" customFormat="1" ht="13.5" x14ac:dyDescent="0.25">
      <c r="A76" s="378" t="s">
        <v>292</v>
      </c>
      <c r="B76" s="379" t="s">
        <v>297</v>
      </c>
      <c r="C76" s="276">
        <v>0</v>
      </c>
      <c r="D76" s="274">
        <v>0</v>
      </c>
      <c r="E76" s="274">
        <v>0</v>
      </c>
      <c r="F76" s="275">
        <v>0</v>
      </c>
      <c r="G76" s="276">
        <v>0</v>
      </c>
      <c r="H76" s="274">
        <v>0</v>
      </c>
      <c r="I76" s="274">
        <v>0</v>
      </c>
      <c r="J76" s="275">
        <v>0</v>
      </c>
      <c r="K76" s="276">
        <v>176.77100000000002</v>
      </c>
      <c r="L76" s="274">
        <v>176.77100000000002</v>
      </c>
      <c r="M76" s="274">
        <v>596.18200000000002</v>
      </c>
      <c r="N76" s="275">
        <v>1331.924</v>
      </c>
      <c r="O76" s="276">
        <v>338</v>
      </c>
      <c r="P76" s="274">
        <v>334</v>
      </c>
      <c r="Q76" s="274">
        <v>808</v>
      </c>
      <c r="R76" s="275">
        <v>2423</v>
      </c>
      <c r="S76" s="276">
        <v>527</v>
      </c>
      <c r="T76" s="274">
        <v>599</v>
      </c>
      <c r="U76" s="274">
        <v>542</v>
      </c>
      <c r="V76" s="275">
        <v>575</v>
      </c>
      <c r="W76" s="276">
        <v>1502</v>
      </c>
      <c r="X76" s="274">
        <v>1470</v>
      </c>
      <c r="Y76" s="274">
        <v>1470</v>
      </c>
      <c r="Z76" s="275">
        <v>1469</v>
      </c>
      <c r="AA76" s="276">
        <v>1470</v>
      </c>
      <c r="AB76" s="274">
        <v>1482</v>
      </c>
      <c r="AC76" s="274">
        <v>1488</v>
      </c>
      <c r="AD76" s="275">
        <v>1424</v>
      </c>
      <c r="AE76" s="274">
        <v>1497</v>
      </c>
      <c r="AF76" s="274">
        <v>1972</v>
      </c>
      <c r="AG76" s="274">
        <v>2217</v>
      </c>
      <c r="AH76" s="275">
        <v>3670</v>
      </c>
      <c r="AI76" s="276">
        <v>2866</v>
      </c>
      <c r="AJ76" s="274">
        <v>2066</v>
      </c>
      <c r="AK76" s="275">
        <v>2378</v>
      </c>
      <c r="AL76" s="274">
        <v>0</v>
      </c>
      <c r="AM76" s="274">
        <v>0</v>
      </c>
      <c r="AN76" s="274">
        <v>2281.6480000000001</v>
      </c>
      <c r="AO76" s="274">
        <v>3903</v>
      </c>
      <c r="AP76" s="274">
        <v>2243</v>
      </c>
      <c r="AQ76" s="274">
        <v>5911</v>
      </c>
      <c r="AR76" s="274">
        <v>5864</v>
      </c>
      <c r="AS76" s="274">
        <v>9356</v>
      </c>
      <c r="AT76" s="274">
        <v>7310</v>
      </c>
    </row>
    <row r="77" spans="1:46" s="247" customFormat="1" ht="13.5" x14ac:dyDescent="0.25">
      <c r="A77" s="387" t="s">
        <v>293</v>
      </c>
      <c r="B77" s="388" t="s">
        <v>298</v>
      </c>
      <c r="C77" s="283">
        <v>70</v>
      </c>
      <c r="D77" s="284">
        <v>-206.90299999999999</v>
      </c>
      <c r="E77" s="284">
        <v>70.020999999999987</v>
      </c>
      <c r="F77" s="389">
        <v>141.536</v>
      </c>
      <c r="G77" s="283">
        <v>18.297000000000001</v>
      </c>
      <c r="H77" s="284">
        <v>153.11799999999999</v>
      </c>
      <c r="I77" s="284">
        <v>346.34099999999995</v>
      </c>
      <c r="J77" s="389">
        <v>658.42899999999997</v>
      </c>
      <c r="K77" s="283">
        <v>-1942.675</v>
      </c>
      <c r="L77" s="284">
        <v>21.038999999999987</v>
      </c>
      <c r="M77" s="284">
        <v>-437.904</v>
      </c>
      <c r="N77" s="389">
        <v>687.26499999999999</v>
      </c>
      <c r="O77" s="283">
        <v>196</v>
      </c>
      <c r="P77" s="284">
        <v>-60</v>
      </c>
      <c r="Q77" s="284">
        <v>394</v>
      </c>
      <c r="R77" s="389">
        <v>-470</v>
      </c>
      <c r="S77" s="283">
        <v>-242</v>
      </c>
      <c r="T77" s="284">
        <v>-55</v>
      </c>
      <c r="U77" s="284">
        <v>39</v>
      </c>
      <c r="V77" s="389">
        <v>47</v>
      </c>
      <c r="W77" s="283">
        <v>307</v>
      </c>
      <c r="X77" s="284">
        <v>55</v>
      </c>
      <c r="Y77" s="284">
        <v>1158</v>
      </c>
      <c r="Z77" s="389">
        <v>-293</v>
      </c>
      <c r="AA77" s="283">
        <v>-794</v>
      </c>
      <c r="AB77" s="284">
        <v>582</v>
      </c>
      <c r="AC77" s="284">
        <v>-28</v>
      </c>
      <c r="AD77" s="389">
        <v>-1399</v>
      </c>
      <c r="AE77" s="284">
        <v>-1874</v>
      </c>
      <c r="AF77" s="284">
        <v>-146</v>
      </c>
      <c r="AG77" s="284">
        <v>-1425</v>
      </c>
      <c r="AH77" s="389">
        <v>-2860</v>
      </c>
      <c r="AI77" s="283">
        <v>-1894</v>
      </c>
      <c r="AJ77" s="284">
        <v>14</v>
      </c>
      <c r="AK77" s="389">
        <v>-558</v>
      </c>
      <c r="AL77" s="284">
        <v>74.653999999999996</v>
      </c>
      <c r="AM77" s="284">
        <v>1176.1849999999999</v>
      </c>
      <c r="AN77" s="284">
        <v>-1672.2750000000001</v>
      </c>
      <c r="AO77" s="284">
        <v>60</v>
      </c>
      <c r="AP77" s="284">
        <v>-211</v>
      </c>
      <c r="AQ77" s="284">
        <v>1227</v>
      </c>
      <c r="AR77" s="284">
        <v>-1639</v>
      </c>
      <c r="AS77" s="284">
        <v>-6305</v>
      </c>
      <c r="AT77" s="284">
        <v>-2438</v>
      </c>
    </row>
    <row r="78" spans="1:46" s="323" customFormat="1" ht="13.5" x14ac:dyDescent="0.25">
      <c r="A78" s="390" t="s">
        <v>278</v>
      </c>
      <c r="B78" s="391" t="s">
        <v>323</v>
      </c>
      <c r="C78" s="297">
        <v>868.74499999999989</v>
      </c>
      <c r="D78" s="295">
        <v>1321.842000000001</v>
      </c>
      <c r="E78" s="295">
        <v>1829.3699999999978</v>
      </c>
      <c r="F78" s="296">
        <v>-303.18599999999964</v>
      </c>
      <c r="G78" s="297">
        <v>75.411000000000101</v>
      </c>
      <c r="H78" s="295">
        <v>1951.087</v>
      </c>
      <c r="I78" s="295">
        <v>1767.8993099999996</v>
      </c>
      <c r="J78" s="296">
        <v>2691.4989999999998</v>
      </c>
      <c r="K78" s="297">
        <v>2487.1840000000011</v>
      </c>
      <c r="L78" s="295">
        <v>3758.3539999999985</v>
      </c>
      <c r="M78" s="295">
        <v>1819.1529999999998</v>
      </c>
      <c r="N78" s="296">
        <v>3628.1190000000011</v>
      </c>
      <c r="O78" s="297">
        <v>2405</v>
      </c>
      <c r="P78" s="295">
        <v>3095</v>
      </c>
      <c r="Q78" s="295">
        <v>3458</v>
      </c>
      <c r="R78" s="296">
        <v>4804</v>
      </c>
      <c r="S78" s="297">
        <v>2369</v>
      </c>
      <c r="T78" s="295">
        <v>2957</v>
      </c>
      <c r="U78" s="295">
        <v>3192</v>
      </c>
      <c r="V78" s="296">
        <v>1796</v>
      </c>
      <c r="W78" s="297">
        <v>3194</v>
      </c>
      <c r="X78" s="295">
        <v>4922</v>
      </c>
      <c r="Y78" s="295">
        <v>5254</v>
      </c>
      <c r="Z78" s="296">
        <v>4064</v>
      </c>
      <c r="AA78" s="297">
        <v>3486</v>
      </c>
      <c r="AB78" s="295">
        <v>4074</v>
      </c>
      <c r="AC78" s="295">
        <v>2878</v>
      </c>
      <c r="AD78" s="296">
        <v>1833</v>
      </c>
      <c r="AE78" s="295">
        <v>746</v>
      </c>
      <c r="AF78" s="295">
        <v>8</v>
      </c>
      <c r="AG78" s="295">
        <v>2087</v>
      </c>
      <c r="AH78" s="296">
        <v>3634.3999999999987</v>
      </c>
      <c r="AI78" s="297">
        <v>1474</v>
      </c>
      <c r="AJ78" s="295">
        <v>2702</v>
      </c>
      <c r="AK78" s="296">
        <v>2679</v>
      </c>
      <c r="AL78" s="295">
        <v>3716.7709999999988</v>
      </c>
      <c r="AM78" s="295">
        <v>6485.8963099999992</v>
      </c>
      <c r="AN78" s="295">
        <v>11692.81</v>
      </c>
      <c r="AO78" s="295">
        <v>13762</v>
      </c>
      <c r="AP78" s="295">
        <v>10314</v>
      </c>
      <c r="AQ78" s="295">
        <v>17434</v>
      </c>
      <c r="AR78" s="295">
        <v>12271</v>
      </c>
      <c r="AS78" s="295">
        <v>6475</v>
      </c>
      <c r="AT78" s="295">
        <v>6855</v>
      </c>
    </row>
    <row r="79" spans="1:46" s="344" customFormat="1" ht="14.25" thickBot="1" x14ac:dyDescent="0.3">
      <c r="A79" s="392" t="s">
        <v>318</v>
      </c>
      <c r="B79" s="393" t="s">
        <v>286</v>
      </c>
      <c r="C79" s="394">
        <v>8.1046245650415363E-2</v>
      </c>
      <c r="D79" s="394">
        <v>0.11214794846109456</v>
      </c>
      <c r="E79" s="394">
        <v>0.15033821722774032</v>
      </c>
      <c r="F79" s="395">
        <v>-2.6201278667613796E-2</v>
      </c>
      <c r="G79" s="396">
        <v>7.8174305345347431E-3</v>
      </c>
      <c r="H79" s="394">
        <v>0.167122170624042</v>
      </c>
      <c r="I79" s="394">
        <v>0.12302644975756907</v>
      </c>
      <c r="J79" s="395">
        <v>0.17359296288759729</v>
      </c>
      <c r="K79" s="394">
        <v>0.14926433490254343</v>
      </c>
      <c r="L79" s="394">
        <v>0.21206519233736962</v>
      </c>
      <c r="M79" s="394">
        <v>0.10207920489288055</v>
      </c>
      <c r="N79" s="395">
        <v>0.19294085126348984</v>
      </c>
      <c r="O79" s="396">
        <v>0.13032404898666955</v>
      </c>
      <c r="P79" s="394">
        <v>0.16239047169316334</v>
      </c>
      <c r="Q79" s="394">
        <v>0.18553492864041207</v>
      </c>
      <c r="R79" s="395">
        <v>0.25082232548425837</v>
      </c>
      <c r="S79" s="394">
        <v>0.11915300271602454</v>
      </c>
      <c r="T79" s="394">
        <v>0.14402610686279285</v>
      </c>
      <c r="U79" s="394">
        <v>0.16008024072216651</v>
      </c>
      <c r="V79" s="395">
        <v>7.419954554844041E-2</v>
      </c>
      <c r="W79" s="396">
        <v>9.9753271495049811E-2</v>
      </c>
      <c r="X79" s="394">
        <v>0.14984625688799585</v>
      </c>
      <c r="Y79" s="394">
        <v>0.15699515926612084</v>
      </c>
      <c r="Z79" s="395">
        <v>0.1111080733794461</v>
      </c>
      <c r="AA79" s="396">
        <v>0.10682765383672468</v>
      </c>
      <c r="AB79" s="394">
        <v>0.11938461538461538</v>
      </c>
      <c r="AC79" s="394">
        <v>8.0679524557075583E-2</v>
      </c>
      <c r="AD79" s="395">
        <v>4.6194556451612905E-2</v>
      </c>
      <c r="AE79" s="418">
        <v>1.9356512714063311E-2</v>
      </c>
      <c r="AF79" s="418">
        <v>1.8972631978371199E-4</v>
      </c>
      <c r="AG79" s="394">
        <v>4.5013372444137695E-2</v>
      </c>
      <c r="AH79" s="395">
        <v>7.5585808735293664E-2</v>
      </c>
      <c r="AI79" s="396">
        <v>3.0315495043395993E-2</v>
      </c>
      <c r="AJ79" s="394">
        <v>5.4518673957345491E-2</v>
      </c>
      <c r="AK79" s="395">
        <v>5.0774216780698593E-2</v>
      </c>
      <c r="AL79" s="394">
        <v>8.0370434304517513E-2</v>
      </c>
      <c r="AM79" s="394">
        <v>0.12668789383673854</v>
      </c>
      <c r="AN79" s="394">
        <v>0.16466221812807685</v>
      </c>
      <c r="AO79" s="394">
        <v>0.18275257622437055</v>
      </c>
      <c r="AP79" s="394">
        <v>0.12197544880437096</v>
      </c>
      <c r="AQ79" s="394">
        <v>0.12922784988399588</v>
      </c>
      <c r="AR79" s="394">
        <v>8.6349210817048883E-2</v>
      </c>
      <c r="AS79" s="394">
        <v>3.6967193178976496E-2</v>
      </c>
      <c r="AT79" s="394">
        <v>4.5413591615544632E-2</v>
      </c>
    </row>
    <row r="80" spans="1:46" ht="15.75" thickTop="1" x14ac:dyDescent="0.25"/>
  </sheetData>
  <pageMargins left="0.25" right="0.25" top="0.75" bottom="0.75" header="0.3" footer="0.3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P83"/>
  <sheetViews>
    <sheetView view="pageBreakPreview" zoomScaleNormal="100" zoomScaleSheetLayoutView="100" workbookViewId="0">
      <pane xSplit="2" ySplit="2" topLeftCell="C42" activePane="bottomRight" state="frozen"/>
      <selection activeCell="AG3" sqref="AG3"/>
      <selection pane="topRight" activeCell="AG3" sqref="AG3"/>
      <selection pane="bottomLeft" activeCell="AG3" sqref="AG3"/>
      <selection pane="bottomRight" activeCell="AC11" sqref="AC11"/>
    </sheetView>
  </sheetViews>
  <sheetFormatPr defaultColWidth="9.140625" defaultRowHeight="12.75" outlineLevelCol="1" x14ac:dyDescent="0.2"/>
  <cols>
    <col min="1" max="1" width="38.85546875" style="16" bestFit="1" customWidth="1"/>
    <col min="2" max="2" width="34.28515625" style="18" customWidth="1"/>
    <col min="3" max="5" width="8.7109375" style="19" hidden="1" customWidth="1" outlineLevel="1"/>
    <col min="6" max="6" width="7.7109375" style="19" bestFit="1" customWidth="1" collapsed="1"/>
    <col min="7" max="9" width="7.7109375" style="19" hidden="1" customWidth="1" outlineLevel="1"/>
    <col min="10" max="10" width="7.7109375" style="19" bestFit="1" customWidth="1" collapsed="1"/>
    <col min="11" max="13" width="8.7109375" style="19" hidden="1" customWidth="1" outlineLevel="1"/>
    <col min="14" max="14" width="8.7109375" style="19" customWidth="1" collapsed="1"/>
    <col min="15" max="17" width="8.7109375" style="19" hidden="1" customWidth="1" outlineLevel="1"/>
    <col min="18" max="18" width="8.7109375" style="19" bestFit="1" customWidth="1" collapsed="1"/>
    <col min="19" max="19" width="8.7109375" style="19" hidden="1" customWidth="1" outlineLevel="1"/>
    <col min="20" max="21" width="8.7109375" style="16" hidden="1" customWidth="1" outlineLevel="1"/>
    <col min="22" max="22" width="8.7109375" style="16" bestFit="1" customWidth="1" collapsed="1"/>
    <col min="23" max="23" width="8.7109375" style="19" hidden="1" customWidth="1" outlineLevel="1"/>
    <col min="24" max="25" width="8.7109375" style="16" hidden="1" customWidth="1" outlineLevel="1"/>
    <col min="26" max="26" width="8.7109375" style="16" bestFit="1" customWidth="1" collapsed="1"/>
    <col min="27" max="28" width="7.5703125" style="19" customWidth="1" outlineLevel="1"/>
    <col min="29" max="29" width="7.5703125" style="19" customWidth="1"/>
    <col min="30" max="30" width="2.7109375" style="19" customWidth="1"/>
    <col min="31" max="31" width="7.7109375" style="19" bestFit="1" customWidth="1"/>
    <col min="32" max="36" width="7.7109375" style="16" bestFit="1" customWidth="1"/>
    <col min="37" max="37" width="7.7109375" style="16" customWidth="1"/>
    <col min="38" max="16384" width="9.140625" style="16"/>
  </cols>
  <sheetData>
    <row r="1" spans="1:42" s="26" customFormat="1" ht="21" customHeight="1" x14ac:dyDescent="0.25">
      <c r="A1" s="50" t="s">
        <v>0</v>
      </c>
      <c r="B1" s="51"/>
      <c r="C1" s="53" t="s">
        <v>1</v>
      </c>
      <c r="D1" s="53" t="s">
        <v>2</v>
      </c>
      <c r="E1" s="53" t="s">
        <v>3</v>
      </c>
      <c r="F1" s="54" t="s">
        <v>4</v>
      </c>
      <c r="G1" s="52" t="s">
        <v>5</v>
      </c>
      <c r="H1" s="53" t="s">
        <v>6</v>
      </c>
      <c r="I1" s="53" t="s">
        <v>7</v>
      </c>
      <c r="J1" s="54" t="s">
        <v>8</v>
      </c>
      <c r="K1" s="53" t="s">
        <v>9</v>
      </c>
      <c r="L1" s="53" t="s">
        <v>10</v>
      </c>
      <c r="M1" s="53" t="s">
        <v>11</v>
      </c>
      <c r="N1" s="54" t="s">
        <v>12</v>
      </c>
      <c r="O1" s="52" t="s">
        <v>13</v>
      </c>
      <c r="P1" s="53" t="s">
        <v>14</v>
      </c>
      <c r="Q1" s="53" t="s">
        <v>15</v>
      </c>
      <c r="R1" s="54" t="s">
        <v>16</v>
      </c>
      <c r="S1" s="53" t="s">
        <v>17</v>
      </c>
      <c r="T1" s="53" t="s">
        <v>18</v>
      </c>
      <c r="U1" s="53" t="s">
        <v>19</v>
      </c>
      <c r="V1" s="54" t="s">
        <v>20</v>
      </c>
      <c r="W1" s="52" t="s">
        <v>21</v>
      </c>
      <c r="X1" s="53" t="s">
        <v>22</v>
      </c>
      <c r="Y1" s="53" t="s">
        <v>23</v>
      </c>
      <c r="Z1" s="54" t="s">
        <v>24</v>
      </c>
      <c r="AA1" s="52" t="s">
        <v>311</v>
      </c>
      <c r="AB1" s="53" t="s">
        <v>330</v>
      </c>
      <c r="AC1" s="54" t="s">
        <v>336</v>
      </c>
      <c r="AE1" s="52">
        <v>2012</v>
      </c>
      <c r="AF1" s="53">
        <v>2013</v>
      </c>
      <c r="AG1" s="53">
        <v>2014</v>
      </c>
      <c r="AH1" s="53">
        <v>2015</v>
      </c>
      <c r="AI1" s="53">
        <v>2016</v>
      </c>
      <c r="AJ1" s="53">
        <v>2017</v>
      </c>
      <c r="AK1" s="53">
        <v>2018</v>
      </c>
      <c r="AN1" s="113"/>
      <c r="AO1" s="113"/>
      <c r="AP1" s="113"/>
    </row>
    <row r="2" spans="1:42" s="27" customFormat="1" ht="21" customHeight="1" x14ac:dyDescent="0.25">
      <c r="A2" s="58" t="s">
        <v>107</v>
      </c>
      <c r="B2" s="1" t="s">
        <v>25</v>
      </c>
      <c r="C2" s="20" t="s">
        <v>26</v>
      </c>
      <c r="D2" s="1" t="s">
        <v>27</v>
      </c>
      <c r="E2" s="1" t="s">
        <v>28</v>
      </c>
      <c r="F2" s="21" t="s">
        <v>29</v>
      </c>
      <c r="G2" s="20" t="s">
        <v>30</v>
      </c>
      <c r="H2" s="1" t="s">
        <v>31</v>
      </c>
      <c r="I2" s="1" t="s">
        <v>32</v>
      </c>
      <c r="J2" s="21" t="s">
        <v>33</v>
      </c>
      <c r="K2" s="20" t="s">
        <v>34</v>
      </c>
      <c r="L2" s="1" t="s">
        <v>35</v>
      </c>
      <c r="M2" s="1" t="s">
        <v>36</v>
      </c>
      <c r="N2" s="21" t="s">
        <v>37</v>
      </c>
      <c r="O2" s="1" t="s">
        <v>38</v>
      </c>
      <c r="P2" s="1" t="s">
        <v>39</v>
      </c>
      <c r="Q2" s="1" t="s">
        <v>40</v>
      </c>
      <c r="R2" s="21" t="s">
        <v>41</v>
      </c>
      <c r="S2" s="20" t="s">
        <v>42</v>
      </c>
      <c r="T2" s="1" t="s">
        <v>43</v>
      </c>
      <c r="U2" s="1" t="s">
        <v>44</v>
      </c>
      <c r="V2" s="21" t="s">
        <v>45</v>
      </c>
      <c r="W2" s="20" t="s">
        <v>46</v>
      </c>
      <c r="X2" s="1" t="s">
        <v>108</v>
      </c>
      <c r="Y2" s="1" t="s">
        <v>109</v>
      </c>
      <c r="Z2" s="21" t="s">
        <v>110</v>
      </c>
      <c r="AA2" s="20" t="s">
        <v>324</v>
      </c>
      <c r="AB2" s="1" t="s">
        <v>331</v>
      </c>
      <c r="AC2" s="21" t="s">
        <v>337</v>
      </c>
      <c r="AD2" s="83"/>
      <c r="AE2" s="20">
        <v>2012</v>
      </c>
      <c r="AF2" s="1">
        <v>2013</v>
      </c>
      <c r="AG2" s="1">
        <v>2014</v>
      </c>
      <c r="AH2" s="1">
        <v>2015</v>
      </c>
      <c r="AI2" s="1">
        <v>2016</v>
      </c>
      <c r="AJ2" s="1">
        <v>2017</v>
      </c>
      <c r="AK2" s="1">
        <v>2018</v>
      </c>
    </row>
    <row r="3" spans="1:42" s="17" customFormat="1" x14ac:dyDescent="0.2">
      <c r="A3" s="17" t="s">
        <v>47</v>
      </c>
      <c r="B3" s="24" t="s">
        <v>48</v>
      </c>
      <c r="C3" s="117">
        <v>11621.530999999999</v>
      </c>
      <c r="D3" s="117">
        <v>12802.583000000001</v>
      </c>
      <c r="E3" s="117">
        <v>13233.708000000001</v>
      </c>
      <c r="F3" s="119">
        <v>12555.803</v>
      </c>
      <c r="G3" s="118">
        <v>10645.339</v>
      </c>
      <c r="H3" s="117">
        <v>12924.69</v>
      </c>
      <c r="I3" s="117">
        <v>15935.898000000001</v>
      </c>
      <c r="J3" s="119">
        <v>17199.277999999998</v>
      </c>
      <c r="K3" s="117">
        <v>18469.621999999999</v>
      </c>
      <c r="L3" s="117">
        <v>19641.857</v>
      </c>
      <c r="M3" s="117">
        <v>19731.085999999999</v>
      </c>
      <c r="N3" s="119">
        <v>20892.723999999998</v>
      </c>
      <c r="O3" s="118">
        <v>20398</v>
      </c>
      <c r="P3" s="117">
        <v>21029</v>
      </c>
      <c r="Q3" s="117">
        <v>20610</v>
      </c>
      <c r="R3" s="119">
        <v>21474</v>
      </c>
      <c r="S3" s="117">
        <v>22570</v>
      </c>
      <c r="T3" s="117">
        <v>23266</v>
      </c>
      <c r="U3" s="117">
        <v>22578</v>
      </c>
      <c r="V3" s="119">
        <v>27373</v>
      </c>
      <c r="W3" s="118">
        <v>36134</v>
      </c>
      <c r="X3" s="120">
        <v>37075</v>
      </c>
      <c r="Y3" s="120">
        <v>37776</v>
      </c>
      <c r="Z3" s="119">
        <v>41316</v>
      </c>
      <c r="AA3" s="118">
        <v>36604</v>
      </c>
      <c r="AB3" s="117">
        <v>38292</v>
      </c>
      <c r="AC3" s="119">
        <v>40014</v>
      </c>
      <c r="AD3" s="25"/>
      <c r="AE3" s="118">
        <v>50213.625</v>
      </c>
      <c r="AF3" s="117">
        <v>56705.205000000002</v>
      </c>
      <c r="AG3" s="117">
        <v>78735.289000000004</v>
      </c>
      <c r="AH3" s="117">
        <v>83511.627000000008</v>
      </c>
      <c r="AI3" s="117">
        <v>95787</v>
      </c>
      <c r="AJ3" s="117">
        <v>152301</v>
      </c>
      <c r="AK3" s="117">
        <v>114910</v>
      </c>
    </row>
    <row r="4" spans="1:42" s="2" customFormat="1" x14ac:dyDescent="0.2">
      <c r="A4" s="12" t="s">
        <v>49</v>
      </c>
      <c r="B4" s="13" t="s">
        <v>49</v>
      </c>
      <c r="C4" s="72">
        <v>5608.55</v>
      </c>
      <c r="D4" s="72">
        <v>6432.4030000000002</v>
      </c>
      <c r="E4" s="72">
        <v>6727.8220000000001</v>
      </c>
      <c r="F4" s="74">
        <v>6951.616</v>
      </c>
      <c r="G4" s="73">
        <v>6365.3649999999998</v>
      </c>
      <c r="H4" s="72">
        <v>7675.3609999999999</v>
      </c>
      <c r="I4" s="72">
        <v>10215.317000000001</v>
      </c>
      <c r="J4" s="74">
        <v>10599.951999999999</v>
      </c>
      <c r="K4" s="72">
        <v>10474.64</v>
      </c>
      <c r="L4" s="72">
        <v>10788.505000000001</v>
      </c>
      <c r="M4" s="72">
        <v>11116.661</v>
      </c>
      <c r="N4" s="74">
        <v>11416.445</v>
      </c>
      <c r="O4" s="73">
        <v>11176</v>
      </c>
      <c r="P4" s="72">
        <v>12210</v>
      </c>
      <c r="Q4" s="72">
        <v>12195</v>
      </c>
      <c r="R4" s="74">
        <v>12864</v>
      </c>
      <c r="S4" s="72">
        <v>13289</v>
      </c>
      <c r="T4" s="72">
        <v>13963</v>
      </c>
      <c r="U4" s="72">
        <v>13095</v>
      </c>
      <c r="V4" s="74">
        <v>16605</v>
      </c>
      <c r="W4" s="73">
        <v>25376</v>
      </c>
      <c r="X4" s="72">
        <v>24947</v>
      </c>
      <c r="Y4" s="72">
        <v>25054</v>
      </c>
      <c r="Z4" s="74">
        <v>27359</v>
      </c>
      <c r="AA4" s="73">
        <v>24616</v>
      </c>
      <c r="AB4" s="72">
        <v>24589</v>
      </c>
      <c r="AC4" s="74">
        <v>24482</v>
      </c>
      <c r="AD4" s="5"/>
      <c r="AE4" s="73">
        <v>25720.391000000003</v>
      </c>
      <c r="AF4" s="72">
        <v>34855.994999999995</v>
      </c>
      <c r="AG4" s="72">
        <v>43796.251000000004</v>
      </c>
      <c r="AH4" s="72">
        <v>48445.627</v>
      </c>
      <c r="AI4" s="72">
        <v>56952</v>
      </c>
      <c r="AJ4" s="72">
        <v>102736</v>
      </c>
      <c r="AK4" s="72">
        <v>73687</v>
      </c>
    </row>
    <row r="5" spans="1:42" s="2" customFormat="1" x14ac:dyDescent="0.2">
      <c r="A5" s="3" t="s">
        <v>313</v>
      </c>
      <c r="B5" s="4" t="s">
        <v>319</v>
      </c>
      <c r="C5" s="69">
        <v>4097.7510000000002</v>
      </c>
      <c r="D5" s="69">
        <v>3739.431</v>
      </c>
      <c r="E5" s="69">
        <v>3959.1309999999999</v>
      </c>
      <c r="F5" s="71">
        <v>4555.7380000000003</v>
      </c>
      <c r="G5" s="70">
        <v>4388.308</v>
      </c>
      <c r="H5" s="69">
        <v>5886.0789999999997</v>
      </c>
      <c r="I5" s="69">
        <v>8495.6490000000013</v>
      </c>
      <c r="J5" s="71">
        <v>8727.476999999999</v>
      </c>
      <c r="K5" s="69">
        <v>8476.7219999999998</v>
      </c>
      <c r="L5" s="69">
        <v>8712.24</v>
      </c>
      <c r="M5" s="69">
        <v>8714.1350000000002</v>
      </c>
      <c r="N5" s="71">
        <v>9239.36</v>
      </c>
      <c r="O5" s="70">
        <v>9448</v>
      </c>
      <c r="P5" s="69">
        <v>10145</v>
      </c>
      <c r="Q5" s="69">
        <v>10277</v>
      </c>
      <c r="R5" s="71">
        <v>10143</v>
      </c>
      <c r="S5" s="69">
        <v>11066</v>
      </c>
      <c r="T5" s="69">
        <v>11450</v>
      </c>
      <c r="U5" s="69">
        <v>10653</v>
      </c>
      <c r="V5" s="71">
        <v>14498</v>
      </c>
      <c r="W5" s="70">
        <v>19882</v>
      </c>
      <c r="X5" s="69">
        <v>19553</v>
      </c>
      <c r="Y5" s="69">
        <v>18995</v>
      </c>
      <c r="Z5" s="71">
        <v>19888</v>
      </c>
      <c r="AA5" s="70">
        <v>20169</v>
      </c>
      <c r="AB5" s="69">
        <v>20122</v>
      </c>
      <c r="AC5" s="71">
        <v>19155</v>
      </c>
      <c r="AD5" s="5"/>
      <c r="AE5" s="70">
        <v>16352.050999999999</v>
      </c>
      <c r="AF5" s="69">
        <v>27497.512999999999</v>
      </c>
      <c r="AG5" s="69">
        <v>35142.457000000002</v>
      </c>
      <c r="AH5" s="69">
        <v>40014.150999999998</v>
      </c>
      <c r="AI5" s="69">
        <v>47667</v>
      </c>
      <c r="AJ5" s="69">
        <v>78318</v>
      </c>
      <c r="AK5" s="69">
        <v>59446</v>
      </c>
    </row>
    <row r="6" spans="1:42" s="2" customFormat="1" x14ac:dyDescent="0.2">
      <c r="A6" s="6" t="s">
        <v>314</v>
      </c>
      <c r="B6" s="7" t="s">
        <v>320</v>
      </c>
      <c r="C6" s="72">
        <v>1510.799</v>
      </c>
      <c r="D6" s="72">
        <v>2692.9720000000002</v>
      </c>
      <c r="E6" s="72">
        <v>2768.6909999999998</v>
      </c>
      <c r="F6" s="74">
        <v>2395.8780000000002</v>
      </c>
      <c r="G6" s="73">
        <v>1977.057</v>
      </c>
      <c r="H6" s="72">
        <v>1789.2819999999999</v>
      </c>
      <c r="I6" s="72">
        <v>1719.6679999999999</v>
      </c>
      <c r="J6" s="74">
        <v>1872.4749999999999</v>
      </c>
      <c r="K6" s="72">
        <v>1997.9180000000001</v>
      </c>
      <c r="L6" s="72">
        <v>2076.2650000000003</v>
      </c>
      <c r="M6" s="72">
        <v>2402.5259999999998</v>
      </c>
      <c r="N6" s="74">
        <v>2177.085</v>
      </c>
      <c r="O6" s="73">
        <v>1728</v>
      </c>
      <c r="P6" s="72">
        <v>2065</v>
      </c>
      <c r="Q6" s="72">
        <v>1918</v>
      </c>
      <c r="R6" s="74">
        <v>2721</v>
      </c>
      <c r="S6" s="72">
        <v>2223</v>
      </c>
      <c r="T6" s="72">
        <v>2513</v>
      </c>
      <c r="U6" s="72">
        <v>2442</v>
      </c>
      <c r="V6" s="74">
        <v>2107</v>
      </c>
      <c r="W6" s="73">
        <v>5494</v>
      </c>
      <c r="X6" s="72">
        <v>5394</v>
      </c>
      <c r="Y6" s="72">
        <v>6059</v>
      </c>
      <c r="Z6" s="74">
        <v>7471</v>
      </c>
      <c r="AA6" s="73">
        <v>4447</v>
      </c>
      <c r="AB6" s="72">
        <v>4467</v>
      </c>
      <c r="AC6" s="74">
        <v>5327</v>
      </c>
      <c r="AD6" s="5"/>
      <c r="AE6" s="141">
        <v>9368.34</v>
      </c>
      <c r="AF6" s="87">
        <v>7358.482</v>
      </c>
      <c r="AG6" s="87">
        <v>8653.7940000000017</v>
      </c>
      <c r="AH6" s="87">
        <v>8431.4760000000006</v>
      </c>
      <c r="AI6" s="87">
        <v>9285</v>
      </c>
      <c r="AJ6" s="87">
        <v>24418</v>
      </c>
      <c r="AK6" s="87">
        <v>14241</v>
      </c>
    </row>
    <row r="7" spans="1:42" s="2" customFormat="1" x14ac:dyDescent="0.2">
      <c r="A7" s="14" t="s">
        <v>315</v>
      </c>
      <c r="B7" s="15" t="s">
        <v>321</v>
      </c>
      <c r="C7" s="114">
        <v>6012.9809999999998</v>
      </c>
      <c r="D7" s="114">
        <v>6370.18</v>
      </c>
      <c r="E7" s="114">
        <v>6505.8860000000004</v>
      </c>
      <c r="F7" s="116">
        <v>5604.1869999999999</v>
      </c>
      <c r="G7" s="115">
        <v>4279.9740000000002</v>
      </c>
      <c r="H7" s="114">
        <v>5249.3290000000006</v>
      </c>
      <c r="I7" s="114">
        <v>5720.5810000000001</v>
      </c>
      <c r="J7" s="116">
        <v>6599.326</v>
      </c>
      <c r="K7" s="114">
        <v>7994.982</v>
      </c>
      <c r="L7" s="114">
        <v>8853.351999999999</v>
      </c>
      <c r="M7" s="114">
        <v>8614.4249999999993</v>
      </c>
      <c r="N7" s="116">
        <v>9476.2789999999986</v>
      </c>
      <c r="O7" s="115">
        <v>9222</v>
      </c>
      <c r="P7" s="114">
        <v>8819</v>
      </c>
      <c r="Q7" s="114">
        <v>8415</v>
      </c>
      <c r="R7" s="116">
        <v>8610</v>
      </c>
      <c r="S7" s="114">
        <v>9281</v>
      </c>
      <c r="T7" s="114">
        <v>9303</v>
      </c>
      <c r="U7" s="114">
        <v>9483</v>
      </c>
      <c r="V7" s="116">
        <v>10768</v>
      </c>
      <c r="W7" s="115">
        <v>10758</v>
      </c>
      <c r="X7" s="114">
        <v>12128</v>
      </c>
      <c r="Y7" s="114">
        <v>12722</v>
      </c>
      <c r="Z7" s="116">
        <v>13957</v>
      </c>
      <c r="AA7" s="115">
        <v>11988</v>
      </c>
      <c r="AB7" s="114">
        <v>13703</v>
      </c>
      <c r="AC7" s="116">
        <v>15532</v>
      </c>
      <c r="AD7" s="5"/>
      <c r="AE7" s="115">
        <v>24493.233999999997</v>
      </c>
      <c r="AF7" s="114">
        <v>21849.21</v>
      </c>
      <c r="AG7" s="114">
        <v>34939.038</v>
      </c>
      <c r="AH7" s="114">
        <v>35066</v>
      </c>
      <c r="AI7" s="114">
        <v>38835</v>
      </c>
      <c r="AJ7" s="114">
        <v>49565</v>
      </c>
      <c r="AK7" s="114">
        <v>41223</v>
      </c>
    </row>
    <row r="8" spans="1:42" s="2" customFormat="1" x14ac:dyDescent="0.2">
      <c r="A8" s="6" t="s">
        <v>52</v>
      </c>
      <c r="B8" s="7" t="s">
        <v>52</v>
      </c>
      <c r="C8" s="72">
        <v>3485.116</v>
      </c>
      <c r="D8" s="72">
        <v>3879.5960000000005</v>
      </c>
      <c r="E8" s="72">
        <v>3657.0770000000002</v>
      </c>
      <c r="F8" s="74">
        <v>3821.6819999999998</v>
      </c>
      <c r="G8" s="73">
        <v>3627.962</v>
      </c>
      <c r="H8" s="72">
        <v>4152.8080000000009</v>
      </c>
      <c r="I8" s="72">
        <v>4620.4399999999996</v>
      </c>
      <c r="J8" s="74">
        <v>4805.6509999999998</v>
      </c>
      <c r="K8" s="72">
        <v>5213.4059999999999</v>
      </c>
      <c r="L8" s="72">
        <v>5629.4859999999999</v>
      </c>
      <c r="M8" s="72">
        <v>5460.6350000000002</v>
      </c>
      <c r="N8" s="74">
        <v>5760.0569999999998</v>
      </c>
      <c r="O8" s="73">
        <v>5941</v>
      </c>
      <c r="P8" s="72">
        <v>6186</v>
      </c>
      <c r="Q8" s="72">
        <v>6597</v>
      </c>
      <c r="R8" s="74">
        <v>7356</v>
      </c>
      <c r="S8" s="72">
        <v>7627</v>
      </c>
      <c r="T8" s="72">
        <v>6992</v>
      </c>
      <c r="U8" s="72">
        <v>7157</v>
      </c>
      <c r="V8" s="74">
        <v>7977</v>
      </c>
      <c r="W8" s="73">
        <v>7780</v>
      </c>
      <c r="X8" s="72">
        <v>8007</v>
      </c>
      <c r="Y8" s="72">
        <v>8414</v>
      </c>
      <c r="Z8" s="74">
        <v>9286</v>
      </c>
      <c r="AA8" s="73">
        <v>10184</v>
      </c>
      <c r="AB8" s="72">
        <v>11411</v>
      </c>
      <c r="AC8" s="74">
        <v>12782</v>
      </c>
      <c r="AD8" s="5"/>
      <c r="AE8" s="73">
        <v>14843.471000000001</v>
      </c>
      <c r="AF8" s="72">
        <v>17206.860999999997</v>
      </c>
      <c r="AG8" s="72">
        <v>22063.583999999999</v>
      </c>
      <c r="AH8" s="72">
        <v>26080</v>
      </c>
      <c r="AI8" s="72">
        <v>29753</v>
      </c>
      <c r="AJ8" s="72">
        <v>33487</v>
      </c>
      <c r="AK8" s="72">
        <v>34377</v>
      </c>
    </row>
    <row r="9" spans="1:42" s="2" customFormat="1" x14ac:dyDescent="0.2">
      <c r="A9" s="3" t="s">
        <v>50</v>
      </c>
      <c r="B9" s="4" t="s">
        <v>51</v>
      </c>
      <c r="C9" s="69">
        <v>2527.8649999999998</v>
      </c>
      <c r="D9" s="69">
        <v>2490.5839999999998</v>
      </c>
      <c r="E9" s="69">
        <v>2848.8090000000002</v>
      </c>
      <c r="F9" s="71">
        <v>1782.5049999999999</v>
      </c>
      <c r="G9" s="70">
        <v>652.01200000000006</v>
      </c>
      <c r="H9" s="69">
        <v>1096.521</v>
      </c>
      <c r="I9" s="69">
        <v>1100.1410000000001</v>
      </c>
      <c r="J9" s="71">
        <v>1793.675</v>
      </c>
      <c r="K9" s="69">
        <v>2781.576</v>
      </c>
      <c r="L9" s="69">
        <v>3223.866</v>
      </c>
      <c r="M9" s="69">
        <v>3153.79</v>
      </c>
      <c r="N9" s="71">
        <v>3716.2219999999998</v>
      </c>
      <c r="O9" s="70">
        <v>3281</v>
      </c>
      <c r="P9" s="69">
        <v>2633</v>
      </c>
      <c r="Q9" s="69">
        <v>1818</v>
      </c>
      <c r="R9" s="71">
        <v>1254</v>
      </c>
      <c r="S9" s="69">
        <v>1654</v>
      </c>
      <c r="T9" s="69">
        <v>2311</v>
      </c>
      <c r="U9" s="69">
        <v>2326</v>
      </c>
      <c r="V9" s="71">
        <v>2791</v>
      </c>
      <c r="W9" s="70">
        <v>2978</v>
      </c>
      <c r="X9" s="69">
        <v>4121</v>
      </c>
      <c r="Y9" s="69">
        <v>4308</v>
      </c>
      <c r="Z9" s="71">
        <v>4671</v>
      </c>
      <c r="AA9" s="70">
        <v>1804</v>
      </c>
      <c r="AB9" s="69">
        <v>2292</v>
      </c>
      <c r="AC9" s="71">
        <v>2750</v>
      </c>
      <c r="AD9" s="5"/>
      <c r="AE9" s="70">
        <v>9649.762999999999</v>
      </c>
      <c r="AF9" s="69">
        <v>4642.3490000000002</v>
      </c>
      <c r="AG9" s="69">
        <v>12875.454</v>
      </c>
      <c r="AH9" s="69">
        <v>8986</v>
      </c>
      <c r="AI9" s="69">
        <v>9082</v>
      </c>
      <c r="AJ9" s="69">
        <v>16078</v>
      </c>
      <c r="AK9" s="69">
        <v>6846</v>
      </c>
    </row>
    <row r="10" spans="1:42" s="2" customFormat="1" x14ac:dyDescent="0.2">
      <c r="A10" s="22" t="s">
        <v>53</v>
      </c>
      <c r="B10" s="23" t="s">
        <v>54</v>
      </c>
      <c r="C10" s="88">
        <v>-902.40399999999863</v>
      </c>
      <c r="D10" s="88">
        <v>-1015.9920000000002</v>
      </c>
      <c r="E10" s="88">
        <v>-1065.3450000000012</v>
      </c>
      <c r="F10" s="90">
        <v>-984.38299999999981</v>
      </c>
      <c r="G10" s="89">
        <v>-998.81899999999951</v>
      </c>
      <c r="H10" s="88">
        <v>-1250.0750000000007</v>
      </c>
      <c r="I10" s="88">
        <v>-1565.8230000000003</v>
      </c>
      <c r="J10" s="90">
        <v>-1694.6229999999978</v>
      </c>
      <c r="K10" s="88">
        <v>-1806.6729999999989</v>
      </c>
      <c r="L10" s="88">
        <v>-1919.2220000000016</v>
      </c>
      <c r="M10" s="88">
        <v>-1910.0910000000003</v>
      </c>
      <c r="N10" s="90">
        <v>-2088.4169999999976</v>
      </c>
      <c r="O10" s="89">
        <v>-1944</v>
      </c>
      <c r="P10" s="88">
        <v>-1970</v>
      </c>
      <c r="Q10" s="88">
        <v>-1972</v>
      </c>
      <c r="R10" s="90">
        <v>-2321</v>
      </c>
      <c r="S10" s="88">
        <v>-2688</v>
      </c>
      <c r="T10" s="88">
        <v>-2735</v>
      </c>
      <c r="U10" s="88">
        <v>-2638</v>
      </c>
      <c r="V10" s="90">
        <v>-3168</v>
      </c>
      <c r="W10" s="89">
        <v>-4115</v>
      </c>
      <c r="X10" s="88">
        <v>-4228</v>
      </c>
      <c r="Y10" s="88">
        <v>-4310</v>
      </c>
      <c r="Z10" s="90">
        <v>-4739</v>
      </c>
      <c r="AA10" s="89">
        <v>-3972</v>
      </c>
      <c r="AB10" s="88">
        <v>-4167</v>
      </c>
      <c r="AC10" s="90">
        <v>-4342</v>
      </c>
      <c r="AD10" s="5"/>
      <c r="AE10" s="89">
        <v>-3968.1239999999998</v>
      </c>
      <c r="AF10" s="88">
        <v>-5509.3399999999983</v>
      </c>
      <c r="AG10" s="88">
        <v>-7724.4029999999984</v>
      </c>
      <c r="AH10" s="88">
        <v>-8207.3480000000018</v>
      </c>
      <c r="AI10" s="88">
        <v>-11229</v>
      </c>
      <c r="AJ10" s="88">
        <v>-17392</v>
      </c>
      <c r="AK10" s="88">
        <v>-12481</v>
      </c>
    </row>
    <row r="11" spans="1:42" s="2" customFormat="1" x14ac:dyDescent="0.2">
      <c r="A11" s="14" t="s">
        <v>49</v>
      </c>
      <c r="B11" s="15" t="s">
        <v>49</v>
      </c>
      <c r="C11" s="69">
        <v>-406.64500000000044</v>
      </c>
      <c r="D11" s="69">
        <v>-481.5010000000002</v>
      </c>
      <c r="E11" s="69">
        <v>-499.1820000000007</v>
      </c>
      <c r="F11" s="71">
        <v>-528.25900000000001</v>
      </c>
      <c r="G11" s="70">
        <v>-561.5639999999994</v>
      </c>
      <c r="H11" s="69">
        <v>-721.09699999999975</v>
      </c>
      <c r="I11" s="69">
        <v>-982.34300000000076</v>
      </c>
      <c r="J11" s="71">
        <v>-1020.3619999999992</v>
      </c>
      <c r="K11" s="69">
        <v>-1009.5949999999993</v>
      </c>
      <c r="L11" s="69">
        <v>-1041.0420000000013</v>
      </c>
      <c r="M11" s="69">
        <v>-1063.5730000000003</v>
      </c>
      <c r="N11" s="71">
        <v>-1145.0749999999989</v>
      </c>
      <c r="O11" s="70">
        <v>-1038</v>
      </c>
      <c r="P11" s="69">
        <v>-1099</v>
      </c>
      <c r="Q11" s="69">
        <v>-1119</v>
      </c>
      <c r="R11" s="71">
        <v>-1344</v>
      </c>
      <c r="S11" s="69">
        <v>-1541</v>
      </c>
      <c r="T11" s="69">
        <v>-1602</v>
      </c>
      <c r="U11" s="69">
        <v>-1473</v>
      </c>
      <c r="V11" s="71">
        <v>-1869</v>
      </c>
      <c r="W11" s="70">
        <v>-2821</v>
      </c>
      <c r="X11" s="69">
        <v>-2765</v>
      </c>
      <c r="Y11" s="69">
        <v>-2781</v>
      </c>
      <c r="Z11" s="71">
        <v>-3061</v>
      </c>
      <c r="AA11" s="70">
        <v>-2666</v>
      </c>
      <c r="AB11" s="69">
        <v>-2696</v>
      </c>
      <c r="AC11" s="71">
        <v>-2691</v>
      </c>
      <c r="AD11" s="5"/>
      <c r="AE11" s="70">
        <v>-1915.5870000000014</v>
      </c>
      <c r="AF11" s="69">
        <v>-3285.3659999999991</v>
      </c>
      <c r="AG11" s="69">
        <v>-4259.2849999999999</v>
      </c>
      <c r="AH11" s="69">
        <v>-4600.3480000000036</v>
      </c>
      <c r="AI11" s="69">
        <v>-6485</v>
      </c>
      <c r="AJ11" s="69">
        <v>-11428</v>
      </c>
      <c r="AK11" s="69">
        <v>-8053</v>
      </c>
    </row>
    <row r="12" spans="1:42" s="17" customFormat="1" x14ac:dyDescent="0.2">
      <c r="A12" s="6" t="s">
        <v>313</v>
      </c>
      <c r="B12" s="7" t="s">
        <v>319</v>
      </c>
      <c r="C12" s="72">
        <v>-287.01000000000022</v>
      </c>
      <c r="D12" s="72">
        <v>-253.96399999999994</v>
      </c>
      <c r="E12" s="72">
        <v>-264.65999999999985</v>
      </c>
      <c r="F12" s="74">
        <v>-289.15000000000055</v>
      </c>
      <c r="G12" s="73">
        <v>-373.60399999999981</v>
      </c>
      <c r="H12" s="72">
        <v>-536.36899999999969</v>
      </c>
      <c r="I12" s="72">
        <v>-815.97900000000118</v>
      </c>
      <c r="J12" s="74">
        <v>-816.77499999999964</v>
      </c>
      <c r="K12" s="72">
        <v>-799.77299999999923</v>
      </c>
      <c r="L12" s="72">
        <v>-827.4389999999994</v>
      </c>
      <c r="M12" s="72">
        <v>-807.9350000000004</v>
      </c>
      <c r="N12" s="74">
        <v>-898.58200000000033</v>
      </c>
      <c r="O12" s="73">
        <v>-866</v>
      </c>
      <c r="P12" s="72">
        <v>-901</v>
      </c>
      <c r="Q12" s="72">
        <v>-913</v>
      </c>
      <c r="R12" s="74">
        <v>-1054</v>
      </c>
      <c r="S12" s="72">
        <v>-1266</v>
      </c>
      <c r="T12" s="72">
        <v>-1279</v>
      </c>
      <c r="U12" s="72">
        <v>-1164</v>
      </c>
      <c r="V12" s="74">
        <v>-1611</v>
      </c>
      <c r="W12" s="73">
        <v>-2159</v>
      </c>
      <c r="X12" s="72">
        <v>-2120</v>
      </c>
      <c r="Y12" s="72">
        <v>-2052</v>
      </c>
      <c r="Z12" s="74">
        <v>-2157</v>
      </c>
      <c r="AA12" s="73">
        <v>-2177</v>
      </c>
      <c r="AB12" s="72">
        <v>-2209</v>
      </c>
      <c r="AC12" s="74">
        <v>-2099</v>
      </c>
      <c r="AD12" s="25"/>
      <c r="AE12" s="73">
        <v>-1094.7840000000006</v>
      </c>
      <c r="AF12" s="72">
        <v>-2542.7270000000003</v>
      </c>
      <c r="AG12" s="72">
        <v>-3333.7289999999994</v>
      </c>
      <c r="AH12" s="72">
        <v>-3735.3970000000027</v>
      </c>
      <c r="AI12" s="72">
        <v>-5320</v>
      </c>
      <c r="AJ12" s="72">
        <v>-8488</v>
      </c>
      <c r="AK12" s="72">
        <v>-6485</v>
      </c>
    </row>
    <row r="13" spans="1:42" s="2" customFormat="1" x14ac:dyDescent="0.2">
      <c r="A13" s="3" t="s">
        <v>314</v>
      </c>
      <c r="B13" s="4" t="s">
        <v>320</v>
      </c>
      <c r="C13" s="69">
        <v>-119.63499999999999</v>
      </c>
      <c r="D13" s="69">
        <v>-227.53700000000026</v>
      </c>
      <c r="E13" s="69">
        <v>-234.52199999999993</v>
      </c>
      <c r="F13" s="71">
        <v>-239.10900000000038</v>
      </c>
      <c r="G13" s="70">
        <v>-187.96000000000004</v>
      </c>
      <c r="H13" s="69">
        <v>-184.72799999999984</v>
      </c>
      <c r="I13" s="69">
        <v>-166.36399999999981</v>
      </c>
      <c r="J13" s="71">
        <v>-203.58699999999976</v>
      </c>
      <c r="K13" s="69">
        <v>-209.82200000000012</v>
      </c>
      <c r="L13" s="69">
        <v>-213.60300000000052</v>
      </c>
      <c r="M13" s="69">
        <v>-255.63799999999992</v>
      </c>
      <c r="N13" s="71">
        <v>-246.49300000000017</v>
      </c>
      <c r="O13" s="70">
        <v>-172</v>
      </c>
      <c r="P13" s="69">
        <v>-198</v>
      </c>
      <c r="Q13" s="69">
        <v>-206</v>
      </c>
      <c r="R13" s="71">
        <v>-290</v>
      </c>
      <c r="S13" s="69">
        <v>-275</v>
      </c>
      <c r="T13" s="69">
        <v>-323</v>
      </c>
      <c r="U13" s="69">
        <v>-309</v>
      </c>
      <c r="V13" s="71">
        <v>-258</v>
      </c>
      <c r="W13" s="70">
        <v>-662</v>
      </c>
      <c r="X13" s="69">
        <v>-645</v>
      </c>
      <c r="Y13" s="69">
        <v>-729</v>
      </c>
      <c r="Z13" s="71">
        <v>-904</v>
      </c>
      <c r="AA13" s="70">
        <v>-489</v>
      </c>
      <c r="AB13" s="69">
        <v>-487</v>
      </c>
      <c r="AC13" s="71">
        <v>-592</v>
      </c>
      <c r="AD13" s="5"/>
      <c r="AE13" s="70">
        <v>-820.80300000000057</v>
      </c>
      <c r="AF13" s="69">
        <v>-742.63899999999944</v>
      </c>
      <c r="AG13" s="69">
        <v>-925.55600000000072</v>
      </c>
      <c r="AH13" s="69">
        <v>-864.95100000000002</v>
      </c>
      <c r="AI13" s="69">
        <v>-1165</v>
      </c>
      <c r="AJ13" s="69">
        <v>-2940</v>
      </c>
      <c r="AK13" s="69">
        <v>-1568</v>
      </c>
    </row>
    <row r="14" spans="1:42" s="2" customFormat="1" x14ac:dyDescent="0.2">
      <c r="A14" s="12" t="s">
        <v>315</v>
      </c>
      <c r="B14" s="13" t="s">
        <v>321</v>
      </c>
      <c r="C14" s="72">
        <v>-495.75900000000001</v>
      </c>
      <c r="D14" s="72">
        <v>-534.49099999999999</v>
      </c>
      <c r="E14" s="72">
        <v>-566.16300000000047</v>
      </c>
      <c r="F14" s="74">
        <v>-456.1239999999998</v>
      </c>
      <c r="G14" s="73">
        <v>-437.25500000000011</v>
      </c>
      <c r="H14" s="72">
        <v>-528.97800000000097</v>
      </c>
      <c r="I14" s="72">
        <v>-583.48000000000047</v>
      </c>
      <c r="J14" s="74">
        <v>-674.26099999999951</v>
      </c>
      <c r="K14" s="72">
        <v>-797.07799999999952</v>
      </c>
      <c r="L14" s="72">
        <v>-878.17999999999938</v>
      </c>
      <c r="M14" s="72">
        <v>-846.51799999999912</v>
      </c>
      <c r="N14" s="74">
        <v>-943.34199999999873</v>
      </c>
      <c r="O14" s="73">
        <v>-906</v>
      </c>
      <c r="P14" s="72">
        <v>-871</v>
      </c>
      <c r="Q14" s="72">
        <v>-853</v>
      </c>
      <c r="R14" s="74">
        <v>-977</v>
      </c>
      <c r="S14" s="72">
        <v>-1147</v>
      </c>
      <c r="T14" s="72">
        <v>-1133</v>
      </c>
      <c r="U14" s="72">
        <v>-1165</v>
      </c>
      <c r="V14" s="74">
        <v>-1299</v>
      </c>
      <c r="W14" s="73">
        <v>-1294</v>
      </c>
      <c r="X14" s="72">
        <v>-1463</v>
      </c>
      <c r="Y14" s="72">
        <v>-1529</v>
      </c>
      <c r="Z14" s="74">
        <v>-1678</v>
      </c>
      <c r="AA14" s="73">
        <v>-1306</v>
      </c>
      <c r="AB14" s="72">
        <v>-1471</v>
      </c>
      <c r="AC14" s="74">
        <v>-1651</v>
      </c>
      <c r="AD14" s="5"/>
      <c r="AE14" s="73">
        <v>-2052.5370000000003</v>
      </c>
      <c r="AF14" s="72">
        <v>-2223.9740000000011</v>
      </c>
      <c r="AG14" s="72">
        <v>-3465.1179999999968</v>
      </c>
      <c r="AH14" s="72">
        <v>-3607</v>
      </c>
      <c r="AI14" s="72">
        <v>-4744</v>
      </c>
      <c r="AJ14" s="72">
        <v>-5964</v>
      </c>
      <c r="AK14" s="72">
        <v>-4428</v>
      </c>
    </row>
    <row r="15" spans="1:42" s="2" customFormat="1" x14ac:dyDescent="0.2">
      <c r="A15" s="10" t="s">
        <v>52</v>
      </c>
      <c r="B15" s="11" t="s">
        <v>52</v>
      </c>
      <c r="C15" s="69">
        <v>-288.43199999999979</v>
      </c>
      <c r="D15" s="69">
        <v>-322.72700000000032</v>
      </c>
      <c r="E15" s="69">
        <v>-310.34700000000021</v>
      </c>
      <c r="F15" s="71">
        <v>-325.79199999999992</v>
      </c>
      <c r="G15" s="70">
        <v>-377.30699999999979</v>
      </c>
      <c r="H15" s="69">
        <v>-434.26000000000113</v>
      </c>
      <c r="I15" s="69">
        <v>-470.82499999999982</v>
      </c>
      <c r="J15" s="71">
        <v>-497.96799999999985</v>
      </c>
      <c r="K15" s="69">
        <v>-539.0619999999999</v>
      </c>
      <c r="L15" s="69">
        <v>-584.57200000000012</v>
      </c>
      <c r="M15" s="69">
        <v>-555.66200000000026</v>
      </c>
      <c r="N15" s="71">
        <v>-596.70300000000043</v>
      </c>
      <c r="O15" s="70">
        <v>-596</v>
      </c>
      <c r="P15" s="69">
        <v>-630</v>
      </c>
      <c r="Q15" s="69">
        <v>-685</v>
      </c>
      <c r="R15" s="71">
        <v>-848</v>
      </c>
      <c r="S15" s="69">
        <v>-975</v>
      </c>
      <c r="T15" s="69">
        <v>-900</v>
      </c>
      <c r="U15" s="69">
        <v>-927</v>
      </c>
      <c r="V15" s="71">
        <v>-1012</v>
      </c>
      <c r="W15" s="70">
        <v>-975</v>
      </c>
      <c r="X15" s="69">
        <v>-1027</v>
      </c>
      <c r="Y15" s="69">
        <v>-1078</v>
      </c>
      <c r="Z15" s="71">
        <v>-1193</v>
      </c>
      <c r="AA15" s="70">
        <v>-1153</v>
      </c>
      <c r="AB15" s="69">
        <v>-1256</v>
      </c>
      <c r="AC15" s="71">
        <v>-1406</v>
      </c>
      <c r="AD15" s="5"/>
      <c r="AE15" s="70">
        <v>-1247.2980000000002</v>
      </c>
      <c r="AF15" s="69">
        <v>-1780.3600000000006</v>
      </c>
      <c r="AG15" s="69">
        <v>-2275.9990000000007</v>
      </c>
      <c r="AH15" s="69">
        <v>-2759</v>
      </c>
      <c r="AI15" s="69">
        <v>-3814</v>
      </c>
      <c r="AJ15" s="69">
        <v>-4273</v>
      </c>
      <c r="AK15" s="69">
        <v>-3815</v>
      </c>
    </row>
    <row r="16" spans="1:42" s="2" customFormat="1" x14ac:dyDescent="0.2">
      <c r="A16" s="8" t="s">
        <v>50</v>
      </c>
      <c r="B16" s="9" t="s">
        <v>51</v>
      </c>
      <c r="C16" s="72">
        <v>-207.32699999999977</v>
      </c>
      <c r="D16" s="72">
        <v>-211.76399999999967</v>
      </c>
      <c r="E16" s="72">
        <v>-255.81600000000026</v>
      </c>
      <c r="F16" s="74">
        <v>-130.33199999999988</v>
      </c>
      <c r="G16" s="73">
        <v>-59.948000000000093</v>
      </c>
      <c r="H16" s="72">
        <v>-94.717999999999961</v>
      </c>
      <c r="I16" s="72">
        <v>-112.65499999999997</v>
      </c>
      <c r="J16" s="74">
        <v>-176.29299999999989</v>
      </c>
      <c r="K16" s="72">
        <v>-258.01599999999962</v>
      </c>
      <c r="L16" s="72">
        <v>-293.60800000000017</v>
      </c>
      <c r="M16" s="72">
        <v>-290.85599999999977</v>
      </c>
      <c r="N16" s="74">
        <v>-346.63899999999967</v>
      </c>
      <c r="O16" s="73">
        <v>-310</v>
      </c>
      <c r="P16" s="72">
        <v>-241</v>
      </c>
      <c r="Q16" s="72">
        <v>-168</v>
      </c>
      <c r="R16" s="74">
        <v>-129</v>
      </c>
      <c r="S16" s="72">
        <v>-172</v>
      </c>
      <c r="T16" s="72">
        <v>-233</v>
      </c>
      <c r="U16" s="72">
        <v>-238</v>
      </c>
      <c r="V16" s="74">
        <v>-287</v>
      </c>
      <c r="W16" s="73">
        <v>-319</v>
      </c>
      <c r="X16" s="72">
        <v>-436</v>
      </c>
      <c r="Y16" s="72">
        <v>-451</v>
      </c>
      <c r="Z16" s="74">
        <v>-485</v>
      </c>
      <c r="AA16" s="73">
        <v>-153</v>
      </c>
      <c r="AB16" s="72">
        <v>-215</v>
      </c>
      <c r="AC16" s="74">
        <v>-245</v>
      </c>
      <c r="AD16" s="5"/>
      <c r="AE16" s="73">
        <v>-805.23899999999958</v>
      </c>
      <c r="AF16" s="72">
        <v>-443.61399999999992</v>
      </c>
      <c r="AG16" s="72">
        <v>-1189.1189999999992</v>
      </c>
      <c r="AH16" s="72">
        <v>-848</v>
      </c>
      <c r="AI16" s="72">
        <v>-930</v>
      </c>
      <c r="AJ16" s="72">
        <v>-1691</v>
      </c>
      <c r="AK16" s="72">
        <v>-613</v>
      </c>
    </row>
    <row r="17" spans="1:37" s="2" customFormat="1" x14ac:dyDescent="0.2">
      <c r="A17" s="17" t="s">
        <v>55</v>
      </c>
      <c r="B17" s="24" t="s">
        <v>56</v>
      </c>
      <c r="C17" s="84">
        <v>10719.127</v>
      </c>
      <c r="D17" s="84">
        <v>11786.591</v>
      </c>
      <c r="E17" s="84">
        <v>12168.362999999999</v>
      </c>
      <c r="F17" s="86">
        <v>11571.42</v>
      </c>
      <c r="G17" s="85">
        <v>9646.52</v>
      </c>
      <c r="H17" s="84">
        <v>11674.615</v>
      </c>
      <c r="I17" s="84">
        <v>14370.075000000001</v>
      </c>
      <c r="J17" s="86">
        <v>15504.655000000001</v>
      </c>
      <c r="K17" s="84">
        <v>16662.949000000001</v>
      </c>
      <c r="L17" s="84">
        <v>17722.634999999998</v>
      </c>
      <c r="M17" s="84">
        <v>17820.994999999999</v>
      </c>
      <c r="N17" s="86">
        <v>18804.307000000001</v>
      </c>
      <c r="O17" s="85">
        <v>18454</v>
      </c>
      <c r="P17" s="84">
        <v>19059</v>
      </c>
      <c r="Q17" s="84">
        <v>18638</v>
      </c>
      <c r="R17" s="86">
        <v>19153</v>
      </c>
      <c r="S17" s="84">
        <v>19882</v>
      </c>
      <c r="T17" s="84">
        <v>20531</v>
      </c>
      <c r="U17" s="84">
        <v>19940</v>
      </c>
      <c r="V17" s="86">
        <v>24205</v>
      </c>
      <c r="W17" s="85">
        <v>32019</v>
      </c>
      <c r="X17" s="84">
        <v>32847</v>
      </c>
      <c r="Y17" s="84">
        <v>33466</v>
      </c>
      <c r="Z17" s="86">
        <v>36577</v>
      </c>
      <c r="AA17" s="85">
        <v>32632</v>
      </c>
      <c r="AB17" s="84">
        <v>34125</v>
      </c>
      <c r="AC17" s="86">
        <v>35672</v>
      </c>
      <c r="AD17" s="5"/>
      <c r="AE17" s="85">
        <v>46245.500999999997</v>
      </c>
      <c r="AF17" s="84">
        <v>51195.865000000005</v>
      </c>
      <c r="AG17" s="84">
        <v>71010.885999999999</v>
      </c>
      <c r="AH17" s="84">
        <v>75304.27900000001</v>
      </c>
      <c r="AI17" s="84">
        <v>84558</v>
      </c>
      <c r="AJ17" s="84">
        <v>134909</v>
      </c>
      <c r="AK17" s="84">
        <v>102429</v>
      </c>
    </row>
    <row r="18" spans="1:37" s="2" customFormat="1" x14ac:dyDescent="0.2">
      <c r="A18" s="12" t="s">
        <v>49</v>
      </c>
      <c r="B18" s="13" t="s">
        <v>49</v>
      </c>
      <c r="C18" s="72">
        <v>5201.9049999999997</v>
      </c>
      <c r="D18" s="72">
        <v>5950.902</v>
      </c>
      <c r="E18" s="72">
        <v>6228.6399999999994</v>
      </c>
      <c r="F18" s="74">
        <v>6423.357</v>
      </c>
      <c r="G18" s="73">
        <v>5803.8010000000004</v>
      </c>
      <c r="H18" s="72">
        <v>6954.2640000000001</v>
      </c>
      <c r="I18" s="72">
        <v>9232.9740000000002</v>
      </c>
      <c r="J18" s="74">
        <v>9579.59</v>
      </c>
      <c r="K18" s="72">
        <v>9465.0450000000001</v>
      </c>
      <c r="L18" s="72">
        <v>9747.4629999999997</v>
      </c>
      <c r="M18" s="72">
        <v>10053.088</v>
      </c>
      <c r="N18" s="74">
        <v>10271.370000000001</v>
      </c>
      <c r="O18" s="73">
        <v>10138</v>
      </c>
      <c r="P18" s="72">
        <v>11111</v>
      </c>
      <c r="Q18" s="72">
        <v>11076</v>
      </c>
      <c r="R18" s="74">
        <v>11520</v>
      </c>
      <c r="S18" s="72">
        <v>11748</v>
      </c>
      <c r="T18" s="72">
        <v>12361</v>
      </c>
      <c r="U18" s="72">
        <v>11622</v>
      </c>
      <c r="V18" s="74">
        <v>14736</v>
      </c>
      <c r="W18" s="73">
        <v>22555</v>
      </c>
      <c r="X18" s="72">
        <v>22182</v>
      </c>
      <c r="Y18" s="72">
        <v>22273</v>
      </c>
      <c r="Z18" s="74">
        <v>24298</v>
      </c>
      <c r="AA18" s="73">
        <v>21950</v>
      </c>
      <c r="AB18" s="72">
        <v>21893</v>
      </c>
      <c r="AC18" s="74">
        <v>21791</v>
      </c>
      <c r="AD18" s="5"/>
      <c r="AE18" s="73">
        <v>23804.804</v>
      </c>
      <c r="AF18" s="72">
        <v>31570.629000000001</v>
      </c>
      <c r="AG18" s="72">
        <v>39536.966</v>
      </c>
      <c r="AH18" s="72">
        <v>43845.278999999995</v>
      </c>
      <c r="AI18" s="72">
        <v>50467</v>
      </c>
      <c r="AJ18" s="72">
        <v>91308</v>
      </c>
      <c r="AK18" s="72">
        <v>65634</v>
      </c>
    </row>
    <row r="19" spans="1:37" s="2" customFormat="1" x14ac:dyDescent="0.2">
      <c r="A19" s="3" t="s">
        <v>313</v>
      </c>
      <c r="B19" s="4" t="s">
        <v>319</v>
      </c>
      <c r="C19" s="69">
        <v>3810.741</v>
      </c>
      <c r="D19" s="69">
        <v>3485.4670000000001</v>
      </c>
      <c r="E19" s="69">
        <v>3694.471</v>
      </c>
      <c r="F19" s="71">
        <v>4266.5879999999997</v>
      </c>
      <c r="G19" s="70">
        <v>4014.7040000000002</v>
      </c>
      <c r="H19" s="69">
        <v>5349.71</v>
      </c>
      <c r="I19" s="69">
        <v>7679.67</v>
      </c>
      <c r="J19" s="71">
        <v>7910.7019999999993</v>
      </c>
      <c r="K19" s="69">
        <v>7676.9490000000005</v>
      </c>
      <c r="L19" s="69">
        <v>7884.8010000000004</v>
      </c>
      <c r="M19" s="69">
        <v>7906.2</v>
      </c>
      <c r="N19" s="71">
        <v>8340.7780000000002</v>
      </c>
      <c r="O19" s="70">
        <v>8582</v>
      </c>
      <c r="P19" s="69">
        <v>9244</v>
      </c>
      <c r="Q19" s="69">
        <v>9364</v>
      </c>
      <c r="R19" s="71">
        <v>9089</v>
      </c>
      <c r="S19" s="69">
        <v>9800</v>
      </c>
      <c r="T19" s="69">
        <v>10171</v>
      </c>
      <c r="U19" s="69">
        <v>9489</v>
      </c>
      <c r="V19" s="71">
        <v>12887</v>
      </c>
      <c r="W19" s="70">
        <v>17723</v>
      </c>
      <c r="X19" s="69">
        <v>17433</v>
      </c>
      <c r="Y19" s="69">
        <v>16943</v>
      </c>
      <c r="Z19" s="71">
        <v>17731</v>
      </c>
      <c r="AA19" s="70">
        <v>17992</v>
      </c>
      <c r="AB19" s="69">
        <v>17913</v>
      </c>
      <c r="AC19" s="71">
        <v>17056</v>
      </c>
      <c r="AD19" s="5"/>
      <c r="AE19" s="70">
        <v>15257.267</v>
      </c>
      <c r="AF19" s="69">
        <v>24954.786</v>
      </c>
      <c r="AG19" s="69">
        <v>31808.728000000003</v>
      </c>
      <c r="AH19" s="69">
        <v>36278.754000000001</v>
      </c>
      <c r="AI19" s="69">
        <v>42347</v>
      </c>
      <c r="AJ19" s="69">
        <v>69830</v>
      </c>
      <c r="AK19" s="69">
        <v>52961</v>
      </c>
    </row>
    <row r="20" spans="1:37" s="2" customFormat="1" x14ac:dyDescent="0.2">
      <c r="A20" s="6" t="s">
        <v>314</v>
      </c>
      <c r="B20" s="7" t="s">
        <v>320</v>
      </c>
      <c r="C20" s="72">
        <v>1391.164</v>
      </c>
      <c r="D20" s="72">
        <v>2465.4349999999999</v>
      </c>
      <c r="E20" s="72">
        <v>2534.1689999999999</v>
      </c>
      <c r="F20" s="74">
        <v>2156.7689999999998</v>
      </c>
      <c r="G20" s="73">
        <v>1789.097</v>
      </c>
      <c r="H20" s="72">
        <v>1604.5540000000001</v>
      </c>
      <c r="I20" s="72">
        <v>1553.3040000000001</v>
      </c>
      <c r="J20" s="74">
        <v>1668.8880000000001</v>
      </c>
      <c r="K20" s="72">
        <v>1788.096</v>
      </c>
      <c r="L20" s="72">
        <v>1862.6619999999998</v>
      </c>
      <c r="M20" s="72">
        <v>2146.8879999999999</v>
      </c>
      <c r="N20" s="74">
        <v>1930.5919999999999</v>
      </c>
      <c r="O20" s="73">
        <v>1556</v>
      </c>
      <c r="P20" s="72">
        <v>1867</v>
      </c>
      <c r="Q20" s="72">
        <v>1712</v>
      </c>
      <c r="R20" s="74">
        <v>2431</v>
      </c>
      <c r="S20" s="72">
        <v>1948</v>
      </c>
      <c r="T20" s="72">
        <v>2190</v>
      </c>
      <c r="U20" s="72">
        <v>2133</v>
      </c>
      <c r="V20" s="74">
        <v>1849</v>
      </c>
      <c r="W20" s="73">
        <v>4832</v>
      </c>
      <c r="X20" s="72">
        <v>4749</v>
      </c>
      <c r="Y20" s="72">
        <v>5330</v>
      </c>
      <c r="Z20" s="74">
        <v>6567</v>
      </c>
      <c r="AA20" s="73">
        <v>3958</v>
      </c>
      <c r="AB20" s="72">
        <v>3980</v>
      </c>
      <c r="AC20" s="74">
        <v>4735</v>
      </c>
      <c r="AD20" s="5"/>
      <c r="AE20" s="73">
        <v>8547.5370000000003</v>
      </c>
      <c r="AF20" s="72">
        <v>6615.8429999999998</v>
      </c>
      <c r="AG20" s="72">
        <v>7728.2379999999994</v>
      </c>
      <c r="AH20" s="72">
        <v>7566.5250000000005</v>
      </c>
      <c r="AI20" s="72">
        <v>8120</v>
      </c>
      <c r="AJ20" s="72">
        <v>21478</v>
      </c>
      <c r="AK20" s="72">
        <v>12673</v>
      </c>
    </row>
    <row r="21" spans="1:37" s="17" customFormat="1" x14ac:dyDescent="0.2">
      <c r="A21" s="14" t="s">
        <v>315</v>
      </c>
      <c r="B21" s="15" t="s">
        <v>321</v>
      </c>
      <c r="C21" s="69">
        <v>5517.2219999999998</v>
      </c>
      <c r="D21" s="69">
        <v>5835.6890000000003</v>
      </c>
      <c r="E21" s="69">
        <v>5939.723</v>
      </c>
      <c r="F21" s="71">
        <v>5148.0630000000001</v>
      </c>
      <c r="G21" s="70">
        <v>3842.7190000000001</v>
      </c>
      <c r="H21" s="69">
        <v>4720.3509999999997</v>
      </c>
      <c r="I21" s="69">
        <v>5137.1009999999997</v>
      </c>
      <c r="J21" s="71">
        <v>5925.0650000000005</v>
      </c>
      <c r="K21" s="69">
        <v>7197.9040000000005</v>
      </c>
      <c r="L21" s="69">
        <v>7975.1719999999996</v>
      </c>
      <c r="M21" s="69">
        <v>7767.9070000000002</v>
      </c>
      <c r="N21" s="71">
        <v>8532.9369999999999</v>
      </c>
      <c r="O21" s="70">
        <v>8316</v>
      </c>
      <c r="P21" s="69">
        <v>7948</v>
      </c>
      <c r="Q21" s="69">
        <v>7562</v>
      </c>
      <c r="R21" s="71">
        <v>7633</v>
      </c>
      <c r="S21" s="69">
        <v>8134</v>
      </c>
      <c r="T21" s="69">
        <v>8170</v>
      </c>
      <c r="U21" s="69">
        <v>8318</v>
      </c>
      <c r="V21" s="71">
        <v>9469</v>
      </c>
      <c r="W21" s="70">
        <v>9464</v>
      </c>
      <c r="X21" s="69">
        <v>10665</v>
      </c>
      <c r="Y21" s="69">
        <v>11193</v>
      </c>
      <c r="Z21" s="71">
        <v>12279</v>
      </c>
      <c r="AA21" s="70">
        <v>10682</v>
      </c>
      <c r="AB21" s="69">
        <v>12232</v>
      </c>
      <c r="AC21" s="71">
        <v>13881</v>
      </c>
      <c r="AD21" s="25"/>
      <c r="AE21" s="70">
        <v>22440.697</v>
      </c>
      <c r="AF21" s="69">
        <v>19625.235999999997</v>
      </c>
      <c r="AG21" s="69">
        <v>31473.919999999998</v>
      </c>
      <c r="AH21" s="69">
        <v>31459</v>
      </c>
      <c r="AI21" s="69">
        <v>34091</v>
      </c>
      <c r="AJ21" s="69">
        <v>43601</v>
      </c>
      <c r="AK21" s="69">
        <v>36795</v>
      </c>
    </row>
    <row r="22" spans="1:37" s="2" customFormat="1" x14ac:dyDescent="0.2">
      <c r="A22" s="6" t="s">
        <v>52</v>
      </c>
      <c r="B22" s="7" t="s">
        <v>52</v>
      </c>
      <c r="C22" s="72">
        <v>3196.6840000000002</v>
      </c>
      <c r="D22" s="72">
        <v>3556.8690000000001</v>
      </c>
      <c r="E22" s="72">
        <v>3346.73</v>
      </c>
      <c r="F22" s="74">
        <v>3495.89</v>
      </c>
      <c r="G22" s="73">
        <v>3250.6550000000002</v>
      </c>
      <c r="H22" s="72">
        <v>3718.5479999999998</v>
      </c>
      <c r="I22" s="72">
        <v>4149.6149999999998</v>
      </c>
      <c r="J22" s="74">
        <v>4307.683</v>
      </c>
      <c r="K22" s="72">
        <v>4674.3440000000001</v>
      </c>
      <c r="L22" s="72">
        <v>5044.9139999999998</v>
      </c>
      <c r="M22" s="72">
        <v>4904.973</v>
      </c>
      <c r="N22" s="74">
        <v>5163.3539999999994</v>
      </c>
      <c r="O22" s="73">
        <v>5345</v>
      </c>
      <c r="P22" s="72">
        <v>5556</v>
      </c>
      <c r="Q22" s="72">
        <v>5912</v>
      </c>
      <c r="R22" s="74">
        <v>6508</v>
      </c>
      <c r="S22" s="72">
        <v>6652</v>
      </c>
      <c r="T22" s="72">
        <v>6092</v>
      </c>
      <c r="U22" s="72">
        <v>6230</v>
      </c>
      <c r="V22" s="74">
        <v>6965</v>
      </c>
      <c r="W22" s="73">
        <v>6805</v>
      </c>
      <c r="X22" s="72">
        <v>6980</v>
      </c>
      <c r="Y22" s="72">
        <v>7336</v>
      </c>
      <c r="Z22" s="74">
        <v>8093</v>
      </c>
      <c r="AA22" s="73">
        <v>9031</v>
      </c>
      <c r="AB22" s="72">
        <v>10155</v>
      </c>
      <c r="AC22" s="74">
        <v>11376</v>
      </c>
      <c r="AD22" s="5"/>
      <c r="AE22" s="73">
        <v>13596.172999999999</v>
      </c>
      <c r="AF22" s="72">
        <v>15426.501</v>
      </c>
      <c r="AG22" s="72">
        <v>19787.584999999999</v>
      </c>
      <c r="AH22" s="72">
        <v>23321</v>
      </c>
      <c r="AI22" s="72">
        <v>25939</v>
      </c>
      <c r="AJ22" s="72">
        <v>29214</v>
      </c>
      <c r="AK22" s="72">
        <v>30562</v>
      </c>
    </row>
    <row r="23" spans="1:37" s="2" customFormat="1" x14ac:dyDescent="0.2">
      <c r="A23" s="3" t="s">
        <v>50</v>
      </c>
      <c r="B23" s="4" t="s">
        <v>51</v>
      </c>
      <c r="C23" s="69">
        <v>2320.538</v>
      </c>
      <c r="D23" s="69">
        <v>2278.8200000000002</v>
      </c>
      <c r="E23" s="69">
        <v>2592.9929999999999</v>
      </c>
      <c r="F23" s="71">
        <v>1652.173</v>
      </c>
      <c r="G23" s="70">
        <v>592.06399999999996</v>
      </c>
      <c r="H23" s="69">
        <v>1001.803</v>
      </c>
      <c r="I23" s="69">
        <v>987.4860000000001</v>
      </c>
      <c r="J23" s="71">
        <v>1617.3820000000001</v>
      </c>
      <c r="K23" s="69">
        <v>2523.5600000000004</v>
      </c>
      <c r="L23" s="69">
        <v>2930.2579999999998</v>
      </c>
      <c r="M23" s="69">
        <v>2862.9340000000002</v>
      </c>
      <c r="N23" s="71">
        <v>3369.5830000000001</v>
      </c>
      <c r="O23" s="70">
        <v>2971</v>
      </c>
      <c r="P23" s="69">
        <v>2392</v>
      </c>
      <c r="Q23" s="69">
        <v>1650</v>
      </c>
      <c r="R23" s="71">
        <v>1125</v>
      </c>
      <c r="S23" s="69">
        <v>1482</v>
      </c>
      <c r="T23" s="69">
        <v>2078</v>
      </c>
      <c r="U23" s="69">
        <v>2088</v>
      </c>
      <c r="V23" s="71">
        <v>2504</v>
      </c>
      <c r="W23" s="70">
        <v>2659</v>
      </c>
      <c r="X23" s="69">
        <v>3685</v>
      </c>
      <c r="Y23" s="69">
        <v>3857</v>
      </c>
      <c r="Z23" s="71">
        <v>4186</v>
      </c>
      <c r="AA23" s="70">
        <v>1651</v>
      </c>
      <c r="AB23" s="69">
        <v>2077</v>
      </c>
      <c r="AC23" s="71">
        <v>2505</v>
      </c>
      <c r="AD23" s="5"/>
      <c r="AE23" s="70">
        <v>8844.5240000000013</v>
      </c>
      <c r="AF23" s="69">
        <v>4198.7350000000006</v>
      </c>
      <c r="AG23" s="69">
        <v>11686.335000000001</v>
      </c>
      <c r="AH23" s="69">
        <v>8138</v>
      </c>
      <c r="AI23" s="69">
        <v>8152</v>
      </c>
      <c r="AJ23" s="69">
        <v>14387</v>
      </c>
      <c r="AK23" s="69">
        <v>6233</v>
      </c>
    </row>
    <row r="24" spans="1:37" s="2" customFormat="1" x14ac:dyDescent="0.2">
      <c r="A24" s="22" t="s">
        <v>55</v>
      </c>
      <c r="B24" s="23" t="s">
        <v>56</v>
      </c>
      <c r="C24" s="91">
        <v>10719.127</v>
      </c>
      <c r="D24" s="91">
        <v>11786.591</v>
      </c>
      <c r="E24" s="91">
        <v>12168.363000000001</v>
      </c>
      <c r="F24" s="93">
        <v>11571.419999999998</v>
      </c>
      <c r="G24" s="92">
        <v>9646.52</v>
      </c>
      <c r="H24" s="91">
        <v>11674.615</v>
      </c>
      <c r="I24" s="91">
        <v>14370.075000000001</v>
      </c>
      <c r="J24" s="93">
        <v>15504.654999999999</v>
      </c>
      <c r="K24" s="91">
        <v>16662.949000000001</v>
      </c>
      <c r="L24" s="91">
        <v>17722.635000000002</v>
      </c>
      <c r="M24" s="91">
        <v>17820.994999999999</v>
      </c>
      <c r="N24" s="93">
        <v>18804.307000000001</v>
      </c>
      <c r="O24" s="92">
        <v>18454</v>
      </c>
      <c r="P24" s="91">
        <v>19059</v>
      </c>
      <c r="Q24" s="91">
        <v>18638</v>
      </c>
      <c r="R24" s="93">
        <v>19153</v>
      </c>
      <c r="S24" s="91">
        <v>19882</v>
      </c>
      <c r="T24" s="91">
        <v>20531</v>
      </c>
      <c r="U24" s="91">
        <v>19940</v>
      </c>
      <c r="V24" s="93">
        <v>24205</v>
      </c>
      <c r="W24" s="92">
        <v>32019</v>
      </c>
      <c r="X24" s="91">
        <v>32847</v>
      </c>
      <c r="Y24" s="91">
        <v>33466</v>
      </c>
      <c r="Z24" s="93">
        <v>36577</v>
      </c>
      <c r="AA24" s="92">
        <v>32632</v>
      </c>
      <c r="AB24" s="91">
        <v>34125</v>
      </c>
      <c r="AC24" s="93">
        <v>35672</v>
      </c>
      <c r="AD24" s="5"/>
      <c r="AE24" s="92">
        <v>46245.501000000004</v>
      </c>
      <c r="AF24" s="91">
        <v>51195.864999999998</v>
      </c>
      <c r="AG24" s="91">
        <v>71010.885999999999</v>
      </c>
      <c r="AH24" s="91">
        <v>75304.27900000001</v>
      </c>
      <c r="AI24" s="91">
        <v>84558</v>
      </c>
      <c r="AJ24" s="91">
        <v>134909</v>
      </c>
      <c r="AK24" s="91">
        <v>102429</v>
      </c>
    </row>
    <row r="25" spans="1:37" s="2" customFormat="1" x14ac:dyDescent="0.2">
      <c r="A25" s="14" t="s">
        <v>57</v>
      </c>
      <c r="B25" s="15" t="s">
        <v>58</v>
      </c>
      <c r="C25" s="94">
        <v>7007.4250000000002</v>
      </c>
      <c r="D25" s="94">
        <v>7042.3360000000002</v>
      </c>
      <c r="E25" s="94">
        <v>7041.201</v>
      </c>
      <c r="F25" s="96">
        <v>7762.4779999999992</v>
      </c>
      <c r="G25" s="95">
        <v>7265.3590000000004</v>
      </c>
      <c r="H25" s="94">
        <v>9068.2579999999998</v>
      </c>
      <c r="I25" s="94">
        <v>11829.285</v>
      </c>
      <c r="J25" s="96">
        <v>12218.384999999998</v>
      </c>
      <c r="K25" s="94">
        <v>12351.293000000001</v>
      </c>
      <c r="L25" s="94">
        <v>12929.715</v>
      </c>
      <c r="M25" s="94">
        <v>12811.172999999999</v>
      </c>
      <c r="N25" s="96">
        <v>13504.132</v>
      </c>
      <c r="O25" s="95">
        <v>13927</v>
      </c>
      <c r="P25" s="94">
        <v>14800</v>
      </c>
      <c r="Q25" s="94">
        <v>15276</v>
      </c>
      <c r="R25" s="96">
        <v>15597</v>
      </c>
      <c r="S25" s="94">
        <v>16452</v>
      </c>
      <c r="T25" s="94">
        <v>16263</v>
      </c>
      <c r="U25" s="94">
        <v>15719</v>
      </c>
      <c r="V25" s="96">
        <v>19852</v>
      </c>
      <c r="W25" s="95">
        <v>24528</v>
      </c>
      <c r="X25" s="94">
        <v>24413</v>
      </c>
      <c r="Y25" s="94">
        <v>24279</v>
      </c>
      <c r="Z25" s="96">
        <v>25824</v>
      </c>
      <c r="AA25" s="95">
        <v>27023</v>
      </c>
      <c r="AB25" s="94">
        <v>28068</v>
      </c>
      <c r="AC25" s="96">
        <v>28432</v>
      </c>
      <c r="AD25" s="5"/>
      <c r="AE25" s="95">
        <v>28853.439999999999</v>
      </c>
      <c r="AF25" s="94">
        <v>40381.286999999997</v>
      </c>
      <c r="AG25" s="94">
        <v>51596.312999999995</v>
      </c>
      <c r="AH25" s="94">
        <v>59599.754000000001</v>
      </c>
      <c r="AI25" s="94">
        <v>68286</v>
      </c>
      <c r="AJ25" s="94">
        <v>99044</v>
      </c>
      <c r="AK25" s="94">
        <v>83523</v>
      </c>
    </row>
    <row r="26" spans="1:37" s="2" customFormat="1" x14ac:dyDescent="0.2">
      <c r="A26" s="12" t="s">
        <v>59</v>
      </c>
      <c r="B26" s="13" t="s">
        <v>60</v>
      </c>
      <c r="C26" s="97">
        <v>3711.7020000000002</v>
      </c>
      <c r="D26" s="97">
        <v>4744.2550000000001</v>
      </c>
      <c r="E26" s="97">
        <v>5127.1620000000003</v>
      </c>
      <c r="F26" s="99">
        <v>3808.942</v>
      </c>
      <c r="G26" s="98">
        <v>2381.1610000000001</v>
      </c>
      <c r="H26" s="97">
        <v>2606.357</v>
      </c>
      <c r="I26" s="97">
        <v>2540.79</v>
      </c>
      <c r="J26" s="99">
        <v>3286.2700000000004</v>
      </c>
      <c r="K26" s="97">
        <v>4311.6560000000009</v>
      </c>
      <c r="L26" s="97">
        <v>4792.92</v>
      </c>
      <c r="M26" s="97">
        <v>5009.8220000000001</v>
      </c>
      <c r="N26" s="99">
        <v>5300.1750000000002</v>
      </c>
      <c r="O26" s="98">
        <v>4527</v>
      </c>
      <c r="P26" s="97">
        <v>4259</v>
      </c>
      <c r="Q26" s="97">
        <v>3362</v>
      </c>
      <c r="R26" s="99">
        <v>3556</v>
      </c>
      <c r="S26" s="97">
        <v>3430</v>
      </c>
      <c r="T26" s="97">
        <v>4268</v>
      </c>
      <c r="U26" s="97">
        <v>4221</v>
      </c>
      <c r="V26" s="99">
        <v>4353</v>
      </c>
      <c r="W26" s="98">
        <v>7491</v>
      </c>
      <c r="X26" s="97">
        <v>8434</v>
      </c>
      <c r="Y26" s="97">
        <v>9187</v>
      </c>
      <c r="Z26" s="99">
        <v>10753</v>
      </c>
      <c r="AA26" s="98">
        <v>5609</v>
      </c>
      <c r="AB26" s="97">
        <v>6057</v>
      </c>
      <c r="AC26" s="99">
        <v>7240</v>
      </c>
      <c r="AD26" s="5"/>
      <c r="AE26" s="98">
        <v>17392.061000000002</v>
      </c>
      <c r="AF26" s="97">
        <v>10814.578000000001</v>
      </c>
      <c r="AG26" s="97">
        <v>19414.573</v>
      </c>
      <c r="AH26" s="97">
        <v>15704.525000000001</v>
      </c>
      <c r="AI26" s="97">
        <v>16272</v>
      </c>
      <c r="AJ26" s="97">
        <v>35865</v>
      </c>
      <c r="AK26" s="97">
        <v>18906</v>
      </c>
    </row>
    <row r="27" spans="1:37" s="125" customFormat="1" x14ac:dyDescent="0.2">
      <c r="A27" s="32" t="s">
        <v>61</v>
      </c>
      <c r="B27" s="32" t="s">
        <v>62</v>
      </c>
      <c r="C27" s="121">
        <v>0.65373094282771349</v>
      </c>
      <c r="D27" s="121">
        <v>0.59748709359644359</v>
      </c>
      <c r="E27" s="121">
        <v>0.57864817149192538</v>
      </c>
      <c r="F27" s="123">
        <v>0.67083192901130551</v>
      </c>
      <c r="G27" s="122">
        <v>0.75315854836770146</v>
      </c>
      <c r="H27" s="121">
        <v>0.77675006841767369</v>
      </c>
      <c r="I27" s="121">
        <v>0.82318881425462287</v>
      </c>
      <c r="J27" s="123">
        <v>0.78804623514679939</v>
      </c>
      <c r="K27" s="121">
        <v>0.74124292164610239</v>
      </c>
      <c r="L27" s="121">
        <v>0.72955940242520367</v>
      </c>
      <c r="M27" s="121">
        <v>0.71888090423682849</v>
      </c>
      <c r="N27" s="123">
        <v>0.71814037071400716</v>
      </c>
      <c r="O27" s="122">
        <v>0.75468733066001947</v>
      </c>
      <c r="P27" s="121">
        <v>0.7765360197282124</v>
      </c>
      <c r="Q27" s="121">
        <v>0.81961583860929288</v>
      </c>
      <c r="R27" s="123">
        <v>0.81433717955411689</v>
      </c>
      <c r="S27" s="121">
        <v>0.82748214465345538</v>
      </c>
      <c r="T27" s="121">
        <v>0.79211923432857634</v>
      </c>
      <c r="U27" s="121">
        <v>0.78831494483450348</v>
      </c>
      <c r="V27" s="123">
        <v>0.82016112373476557</v>
      </c>
      <c r="W27" s="122">
        <v>0.76604516068584283</v>
      </c>
      <c r="X27" s="121">
        <v>0.74323378086278813</v>
      </c>
      <c r="Y27" s="121">
        <v>0.72548257933424964</v>
      </c>
      <c r="Z27" s="123">
        <v>0.70601744265522048</v>
      </c>
      <c r="AA27" s="122">
        <v>0.82811350821279728</v>
      </c>
      <c r="AB27" s="121">
        <v>0.82250549450549448</v>
      </c>
      <c r="AC27" s="123">
        <v>0.79703969499887872</v>
      </c>
      <c r="AD27" s="124"/>
      <c r="AE27" s="122">
        <v>0.62391885429027993</v>
      </c>
      <c r="AF27" s="121">
        <v>0.78876071338964582</v>
      </c>
      <c r="AG27" s="121">
        <v>0.72659722905020496</v>
      </c>
      <c r="AH27" s="121">
        <v>0.79145242197989829</v>
      </c>
      <c r="AI27" s="121">
        <v>0.80756403888455264</v>
      </c>
      <c r="AJ27" s="121">
        <v>0.73415413352704417</v>
      </c>
      <c r="AK27" s="121">
        <v>0.81542336642942914</v>
      </c>
    </row>
    <row r="28" spans="1:37" s="2" customFormat="1" x14ac:dyDescent="0.2">
      <c r="A28" s="22" t="s">
        <v>63</v>
      </c>
      <c r="B28" s="23" t="s">
        <v>64</v>
      </c>
      <c r="C28" s="100">
        <v>-6847.4790000000003</v>
      </c>
      <c r="D28" s="100">
        <v>-7453.45</v>
      </c>
      <c r="E28" s="100">
        <v>-7243.2940000000008</v>
      </c>
      <c r="F28" s="102">
        <v>-7253.2550000000001</v>
      </c>
      <c r="G28" s="101">
        <v>-6968.02</v>
      </c>
      <c r="H28" s="100">
        <v>-7367.643</v>
      </c>
      <c r="I28" s="100">
        <v>-9053.9296900000008</v>
      </c>
      <c r="J28" s="102">
        <v>-9329.7710000000006</v>
      </c>
      <c r="K28" s="100">
        <v>-10420.424999999999</v>
      </c>
      <c r="L28" s="100">
        <v>-11049.754000000001</v>
      </c>
      <c r="M28" s="100">
        <v>-10987.338</v>
      </c>
      <c r="N28" s="102">
        <v>-11066.208999999999</v>
      </c>
      <c r="O28" s="101">
        <v>-11722</v>
      </c>
      <c r="P28" s="100">
        <v>-12308</v>
      </c>
      <c r="Q28" s="100">
        <v>-11820</v>
      </c>
      <c r="R28" s="102">
        <v>-12235</v>
      </c>
      <c r="S28" s="100">
        <v>-12948</v>
      </c>
      <c r="T28" s="100">
        <v>-12911</v>
      </c>
      <c r="U28" s="100">
        <v>-13385</v>
      </c>
      <c r="V28" s="102">
        <v>-16380</v>
      </c>
      <c r="W28" s="101">
        <v>-21167</v>
      </c>
      <c r="X28" s="100">
        <v>-21948</v>
      </c>
      <c r="Y28" s="100">
        <v>-19921</v>
      </c>
      <c r="Z28" s="102">
        <v>-21137</v>
      </c>
      <c r="AA28" s="89">
        <v>-20473</v>
      </c>
      <c r="AB28" s="88">
        <v>-21398</v>
      </c>
      <c r="AC28" s="90">
        <v>-22401</v>
      </c>
      <c r="AD28" s="5"/>
      <c r="AE28" s="101">
        <v>-28797.478000000003</v>
      </c>
      <c r="AF28" s="100">
        <v>-32719.363690000002</v>
      </c>
      <c r="AG28" s="100">
        <v>-43523.725999999995</v>
      </c>
      <c r="AH28" s="100">
        <v>-48085.336390000004</v>
      </c>
      <c r="AI28" s="100">
        <v>-55624</v>
      </c>
      <c r="AJ28" s="100">
        <v>-84173</v>
      </c>
      <c r="AK28" s="100">
        <v>-64272</v>
      </c>
    </row>
    <row r="29" spans="1:37" s="2" customFormat="1" x14ac:dyDescent="0.2">
      <c r="A29" s="14" t="s">
        <v>49</v>
      </c>
      <c r="B29" s="15" t="s">
        <v>49</v>
      </c>
      <c r="C29" s="69">
        <v>-3199.9742675379948</v>
      </c>
      <c r="D29" s="69">
        <v>-3074.8617800000002</v>
      </c>
      <c r="E29" s="69">
        <v>-3072.2347600000003</v>
      </c>
      <c r="F29" s="71">
        <v>-3143.79907</v>
      </c>
      <c r="G29" s="70">
        <v>-3032.0529999999999</v>
      </c>
      <c r="H29" s="69">
        <v>-3788.982</v>
      </c>
      <c r="I29" s="69">
        <v>-5073.45669</v>
      </c>
      <c r="J29" s="71">
        <v>-4842.0289999999995</v>
      </c>
      <c r="K29" s="69">
        <v>-4919.4390000000003</v>
      </c>
      <c r="L29" s="69">
        <v>-5008.8950000000004</v>
      </c>
      <c r="M29" s="69">
        <v>-5059.0420000000004</v>
      </c>
      <c r="N29" s="71">
        <v>-4809.5259999999998</v>
      </c>
      <c r="O29" s="70">
        <v>-5482</v>
      </c>
      <c r="P29" s="69">
        <v>-6003</v>
      </c>
      <c r="Q29" s="69">
        <v>-5535</v>
      </c>
      <c r="R29" s="71">
        <v>-5783</v>
      </c>
      <c r="S29" s="69">
        <v>-6185</v>
      </c>
      <c r="T29" s="69">
        <v>-6122</v>
      </c>
      <c r="U29" s="69">
        <v>-6187</v>
      </c>
      <c r="V29" s="71">
        <v>-8338</v>
      </c>
      <c r="W29" s="70">
        <v>-12204</v>
      </c>
      <c r="X29" s="69">
        <v>-12880</v>
      </c>
      <c r="Y29" s="69">
        <v>-11253</v>
      </c>
      <c r="Z29" s="71">
        <v>-11730</v>
      </c>
      <c r="AA29" s="70">
        <v>-11718</v>
      </c>
      <c r="AB29" s="69">
        <v>-11879</v>
      </c>
      <c r="AC29" s="71">
        <v>-12031</v>
      </c>
      <c r="AD29" s="5"/>
      <c r="AE29" s="70">
        <v>-12490.869877537996</v>
      </c>
      <c r="AF29" s="69">
        <v>-16736.520689999998</v>
      </c>
      <c r="AG29" s="69">
        <v>-19796.902000000002</v>
      </c>
      <c r="AH29" s="69">
        <v>-22803.332999999999</v>
      </c>
      <c r="AI29" s="69">
        <v>-26832</v>
      </c>
      <c r="AJ29" s="69">
        <v>-48067</v>
      </c>
      <c r="AK29" s="69">
        <v>-35628</v>
      </c>
    </row>
    <row r="30" spans="1:37" s="33" customFormat="1" x14ac:dyDescent="0.2">
      <c r="A30" s="12" t="s">
        <v>315</v>
      </c>
      <c r="B30" s="13" t="s">
        <v>321</v>
      </c>
      <c r="C30" s="72">
        <v>-3647.5047324620054</v>
      </c>
      <c r="D30" s="72">
        <v>-4378.5882199999996</v>
      </c>
      <c r="E30" s="72">
        <v>-4171.0592400000005</v>
      </c>
      <c r="F30" s="74">
        <v>-4109.4559300000001</v>
      </c>
      <c r="G30" s="73">
        <v>-3935.9670000000001</v>
      </c>
      <c r="H30" s="72">
        <v>-3578.6610000000001</v>
      </c>
      <c r="I30" s="72">
        <v>-3980.473</v>
      </c>
      <c r="J30" s="74">
        <v>-4487.7420000000002</v>
      </c>
      <c r="K30" s="72">
        <v>-5500.9859999999999</v>
      </c>
      <c r="L30" s="72">
        <v>-6040.8590000000004</v>
      </c>
      <c r="M30" s="72">
        <v>-5928.2959999999994</v>
      </c>
      <c r="N30" s="74">
        <v>-6256.683</v>
      </c>
      <c r="O30" s="73">
        <v>-6240</v>
      </c>
      <c r="P30" s="72">
        <v>-6305</v>
      </c>
      <c r="Q30" s="72">
        <v>-6285</v>
      </c>
      <c r="R30" s="74">
        <v>-6452</v>
      </c>
      <c r="S30" s="72">
        <v>-6763</v>
      </c>
      <c r="T30" s="72">
        <v>-6789</v>
      </c>
      <c r="U30" s="72">
        <v>-7198</v>
      </c>
      <c r="V30" s="74">
        <v>-8042</v>
      </c>
      <c r="W30" s="73">
        <v>-8963</v>
      </c>
      <c r="X30" s="72">
        <v>-9068</v>
      </c>
      <c r="Y30" s="72">
        <v>-8668</v>
      </c>
      <c r="Z30" s="74">
        <v>-9407</v>
      </c>
      <c r="AA30" s="73">
        <v>-8755</v>
      </c>
      <c r="AB30" s="72">
        <v>-9519</v>
      </c>
      <c r="AC30" s="74">
        <v>-10370</v>
      </c>
      <c r="AD30" s="25"/>
      <c r="AE30" s="73">
        <v>-16306.608122462007</v>
      </c>
      <c r="AF30" s="72">
        <v>-15982.843000000001</v>
      </c>
      <c r="AG30" s="72">
        <v>-23726.824000000001</v>
      </c>
      <c r="AH30" s="72">
        <v>-25282.003389999998</v>
      </c>
      <c r="AI30" s="72">
        <v>-28792</v>
      </c>
      <c r="AJ30" s="72">
        <v>-36106</v>
      </c>
      <c r="AK30" s="72">
        <v>-28644</v>
      </c>
    </row>
    <row r="31" spans="1:37" s="34" customFormat="1" x14ac:dyDescent="0.2">
      <c r="A31" s="3" t="s">
        <v>52</v>
      </c>
      <c r="B31" s="4" t="s">
        <v>52</v>
      </c>
      <c r="C31" s="69">
        <v>-2622.3830000000003</v>
      </c>
      <c r="D31" s="69">
        <v>-2957.5880000000002</v>
      </c>
      <c r="E31" s="69">
        <v>-2651.02</v>
      </c>
      <c r="F31" s="71">
        <v>-2863.16</v>
      </c>
      <c r="G31" s="70">
        <v>-2818.5630000000001</v>
      </c>
      <c r="H31" s="69">
        <v>-2926.73</v>
      </c>
      <c r="I31" s="69">
        <v>-3193.6879999999996</v>
      </c>
      <c r="J31" s="71">
        <v>-3371.8270000000002</v>
      </c>
      <c r="K31" s="69">
        <v>-3894.5659999999998</v>
      </c>
      <c r="L31" s="69">
        <v>-4195.6419999999998</v>
      </c>
      <c r="M31" s="69">
        <v>-4234.6189999999997</v>
      </c>
      <c r="N31" s="71">
        <v>-4191.0749999999998</v>
      </c>
      <c r="O31" s="70">
        <v>-4328</v>
      </c>
      <c r="P31" s="69">
        <v>-4518</v>
      </c>
      <c r="Q31" s="69">
        <v>-4915</v>
      </c>
      <c r="R31" s="71">
        <v>-5325</v>
      </c>
      <c r="S31" s="69">
        <v>-5600</v>
      </c>
      <c r="T31" s="69">
        <v>-5331</v>
      </c>
      <c r="U31" s="69">
        <v>-5416</v>
      </c>
      <c r="V31" s="71">
        <v>-5789</v>
      </c>
      <c r="W31" s="70">
        <v>-6342</v>
      </c>
      <c r="X31" s="69">
        <v>-5854</v>
      </c>
      <c r="Y31" s="69">
        <v>-5629</v>
      </c>
      <c r="Z31" s="71">
        <v>-6092</v>
      </c>
      <c r="AA31" s="70">
        <v>-7709</v>
      </c>
      <c r="AB31" s="69">
        <v>-7979</v>
      </c>
      <c r="AC31" s="71">
        <v>-8858</v>
      </c>
      <c r="AD31" s="5"/>
      <c r="AE31" s="70">
        <v>-11094.151</v>
      </c>
      <c r="AF31" s="69">
        <v>-12310.808000000001</v>
      </c>
      <c r="AG31" s="69">
        <v>-16515.901999999998</v>
      </c>
      <c r="AH31" s="69">
        <v>-19086</v>
      </c>
      <c r="AI31" s="69">
        <v>-22136</v>
      </c>
      <c r="AJ31" s="69">
        <v>-23917</v>
      </c>
      <c r="AK31" s="69">
        <v>-24546</v>
      </c>
    </row>
    <row r="32" spans="1:37" s="34" customFormat="1" x14ac:dyDescent="0.2">
      <c r="A32" s="6" t="s">
        <v>50</v>
      </c>
      <c r="B32" s="7" t="s">
        <v>51</v>
      </c>
      <c r="C32" s="72">
        <v>-1025.121732462005</v>
      </c>
      <c r="D32" s="72">
        <v>-1421.0002199999999</v>
      </c>
      <c r="E32" s="72">
        <v>-1520.0392400000001</v>
      </c>
      <c r="F32" s="74">
        <v>-1246.29593</v>
      </c>
      <c r="G32" s="73">
        <v>-1117.404</v>
      </c>
      <c r="H32" s="72">
        <v>-651.93100000000004</v>
      </c>
      <c r="I32" s="72">
        <v>-786.78500000000008</v>
      </c>
      <c r="J32" s="74">
        <v>-1115.915</v>
      </c>
      <c r="K32" s="72">
        <v>-1606.42</v>
      </c>
      <c r="L32" s="72">
        <v>-1845.2170000000001</v>
      </c>
      <c r="M32" s="72">
        <v>-1693.6769999999999</v>
      </c>
      <c r="N32" s="74">
        <v>-2065.6080000000002</v>
      </c>
      <c r="O32" s="73">
        <v>-1912</v>
      </c>
      <c r="P32" s="72">
        <v>-1787</v>
      </c>
      <c r="Q32" s="72">
        <v>-1370</v>
      </c>
      <c r="R32" s="74">
        <v>-1127</v>
      </c>
      <c r="S32" s="72">
        <v>-1163</v>
      </c>
      <c r="T32" s="72">
        <v>-1458</v>
      </c>
      <c r="U32" s="72">
        <v>-1782</v>
      </c>
      <c r="V32" s="74">
        <v>-2253</v>
      </c>
      <c r="W32" s="73">
        <v>-2621</v>
      </c>
      <c r="X32" s="72">
        <v>-3214</v>
      </c>
      <c r="Y32" s="72">
        <v>-3039</v>
      </c>
      <c r="Z32" s="74">
        <v>-3315</v>
      </c>
      <c r="AA32" s="73">
        <v>-1046</v>
      </c>
      <c r="AB32" s="72">
        <v>-1540</v>
      </c>
      <c r="AC32" s="74">
        <v>-1512</v>
      </c>
      <c r="AD32" s="5"/>
      <c r="AE32" s="73">
        <v>-5212.4571224620049</v>
      </c>
      <c r="AF32" s="72">
        <v>-3672.0349999999999</v>
      </c>
      <c r="AG32" s="72">
        <v>-7210.9220000000005</v>
      </c>
      <c r="AH32" s="72">
        <v>-6196.0033899999999</v>
      </c>
      <c r="AI32" s="72">
        <v>-6656</v>
      </c>
      <c r="AJ32" s="72">
        <v>-12189</v>
      </c>
      <c r="AK32" s="72">
        <v>-4098</v>
      </c>
    </row>
    <row r="33" spans="1:37" s="31" customFormat="1" x14ac:dyDescent="0.2">
      <c r="A33" s="59" t="s">
        <v>65</v>
      </c>
      <c r="B33" s="103" t="s">
        <v>66</v>
      </c>
      <c r="C33" s="84">
        <v>3871.6480000000001</v>
      </c>
      <c r="D33" s="84">
        <v>4333.1410000000005</v>
      </c>
      <c r="E33" s="84">
        <v>4925.0689999999986</v>
      </c>
      <c r="F33" s="86">
        <v>4318.165</v>
      </c>
      <c r="G33" s="85">
        <v>2678.5</v>
      </c>
      <c r="H33" s="84">
        <v>4306.9719999999998</v>
      </c>
      <c r="I33" s="84">
        <v>5316.1453099999999</v>
      </c>
      <c r="J33" s="86">
        <v>6174.884</v>
      </c>
      <c r="K33" s="84">
        <v>6242.5240000000013</v>
      </c>
      <c r="L33" s="84">
        <v>6672.8809999999976</v>
      </c>
      <c r="M33" s="84">
        <v>6833.6569999999992</v>
      </c>
      <c r="N33" s="86">
        <v>7738.0980000000018</v>
      </c>
      <c r="O33" s="85">
        <v>6732</v>
      </c>
      <c r="P33" s="84">
        <v>6751</v>
      </c>
      <c r="Q33" s="84">
        <v>6818</v>
      </c>
      <c r="R33" s="86">
        <v>6918</v>
      </c>
      <c r="S33" s="84">
        <v>6934</v>
      </c>
      <c r="T33" s="84">
        <v>7620</v>
      </c>
      <c r="U33" s="84">
        <v>6555</v>
      </c>
      <c r="V33" s="86">
        <v>7825</v>
      </c>
      <c r="W33" s="85">
        <v>10852</v>
      </c>
      <c r="X33" s="84">
        <v>10899</v>
      </c>
      <c r="Y33" s="84">
        <v>13545</v>
      </c>
      <c r="Z33" s="86">
        <v>15440</v>
      </c>
      <c r="AA33" s="85">
        <v>12159</v>
      </c>
      <c r="AB33" s="84">
        <v>12727</v>
      </c>
      <c r="AC33" s="86">
        <v>13271</v>
      </c>
      <c r="AD33" s="104"/>
      <c r="AE33" s="85">
        <v>17448.023000000001</v>
      </c>
      <c r="AF33" s="84">
        <v>18476.50131</v>
      </c>
      <c r="AG33" s="84">
        <v>27487.16</v>
      </c>
      <c r="AH33" s="84">
        <v>27218.942609999998</v>
      </c>
      <c r="AI33" s="84">
        <v>28934</v>
      </c>
      <c r="AJ33" s="84">
        <v>50736</v>
      </c>
      <c r="AK33" s="84">
        <v>38157</v>
      </c>
    </row>
    <row r="34" spans="1:37" s="47" customFormat="1" x14ac:dyDescent="0.2">
      <c r="A34" s="29" t="s">
        <v>67</v>
      </c>
      <c r="B34" s="29" t="s">
        <v>68</v>
      </c>
      <c r="C34" s="126">
        <v>0.36119060815307069</v>
      </c>
      <c r="D34" s="126">
        <v>0.36763310103829006</v>
      </c>
      <c r="E34" s="126">
        <v>0.40474376052062211</v>
      </c>
      <c r="F34" s="128">
        <v>0.37317502951236753</v>
      </c>
      <c r="G34" s="127">
        <v>0.27766489884435008</v>
      </c>
      <c r="H34" s="126">
        <v>0.36891769021933485</v>
      </c>
      <c r="I34" s="126">
        <v>0.3699455507365132</v>
      </c>
      <c r="J34" s="128">
        <v>0.39826000643032688</v>
      </c>
      <c r="K34" s="126">
        <v>0.37463500608445727</v>
      </c>
      <c r="L34" s="126">
        <v>0.37651743095764251</v>
      </c>
      <c r="M34" s="126">
        <v>0.38346102448263969</v>
      </c>
      <c r="N34" s="128">
        <v>0.41150668301682169</v>
      </c>
      <c r="O34" s="127">
        <v>0.36479895957515984</v>
      </c>
      <c r="P34" s="126">
        <v>0.35421585602602446</v>
      </c>
      <c r="Q34" s="126">
        <v>0.36581178238008372</v>
      </c>
      <c r="R34" s="128">
        <v>0.36119667937137784</v>
      </c>
      <c r="S34" s="126">
        <v>0.34875767025450155</v>
      </c>
      <c r="T34" s="126">
        <v>0.37114607179387266</v>
      </c>
      <c r="U34" s="126">
        <v>0.32873620862587766</v>
      </c>
      <c r="V34" s="128">
        <v>0.32328031398471391</v>
      </c>
      <c r="W34" s="127">
        <v>0.33892376401511604</v>
      </c>
      <c r="X34" s="126">
        <v>0.33181112430358939</v>
      </c>
      <c r="Y34" s="126">
        <v>0.4047391382298452</v>
      </c>
      <c r="Z34" s="128">
        <v>0.42212319216994287</v>
      </c>
      <c r="AA34" s="127">
        <v>0.37260970826182888</v>
      </c>
      <c r="AB34" s="126">
        <v>0.37295238095238098</v>
      </c>
      <c r="AC34" s="128">
        <v>0.37202848172235925</v>
      </c>
      <c r="AD34" s="129"/>
      <c r="AE34" s="127">
        <v>0.37729125261287583</v>
      </c>
      <c r="AF34" s="126">
        <v>0.36089831297898761</v>
      </c>
      <c r="AG34" s="126">
        <v>0.38708374938456619</v>
      </c>
      <c r="AH34" s="126">
        <v>0.36145280150680409</v>
      </c>
      <c r="AI34" s="126">
        <v>0.34217933252915161</v>
      </c>
      <c r="AJ34" s="126">
        <v>0.37607572511841314</v>
      </c>
      <c r="AK34" s="126">
        <v>0.37252145388513019</v>
      </c>
    </row>
    <row r="35" spans="1:37" s="34" customFormat="1" x14ac:dyDescent="0.2">
      <c r="A35" s="56" t="s">
        <v>49</v>
      </c>
      <c r="B35" s="67" t="s">
        <v>49</v>
      </c>
      <c r="C35" s="69">
        <v>2001.9307324620049</v>
      </c>
      <c r="D35" s="69">
        <v>2876.0402199999999</v>
      </c>
      <c r="E35" s="69">
        <v>3156.4052399999991</v>
      </c>
      <c r="F35" s="71">
        <v>3279.5579299999999</v>
      </c>
      <c r="G35" s="70">
        <v>2771.7480000000005</v>
      </c>
      <c r="H35" s="69">
        <v>3165.2820000000002</v>
      </c>
      <c r="I35" s="69">
        <v>4159.5173100000002</v>
      </c>
      <c r="J35" s="71">
        <v>4737.5610000000006</v>
      </c>
      <c r="K35" s="69">
        <v>4545.6059999999998</v>
      </c>
      <c r="L35" s="69">
        <v>4738.5679999999993</v>
      </c>
      <c r="M35" s="69">
        <v>4994.0459999999994</v>
      </c>
      <c r="N35" s="71">
        <v>5461.844000000001</v>
      </c>
      <c r="O35" s="70">
        <v>4656</v>
      </c>
      <c r="P35" s="69">
        <v>5108</v>
      </c>
      <c r="Q35" s="69">
        <v>5541</v>
      </c>
      <c r="R35" s="71">
        <v>5737</v>
      </c>
      <c r="S35" s="69">
        <v>5563</v>
      </c>
      <c r="T35" s="69">
        <v>6239</v>
      </c>
      <c r="U35" s="69">
        <v>5435</v>
      </c>
      <c r="V35" s="71">
        <v>6398</v>
      </c>
      <c r="W35" s="70">
        <v>10351</v>
      </c>
      <c r="X35" s="69">
        <v>9302</v>
      </c>
      <c r="Y35" s="69">
        <v>11020</v>
      </c>
      <c r="Z35" s="71">
        <v>12568</v>
      </c>
      <c r="AA35" s="70">
        <v>10232</v>
      </c>
      <c r="AB35" s="69">
        <v>10014</v>
      </c>
      <c r="AC35" s="71">
        <v>9760</v>
      </c>
      <c r="AD35" s="5"/>
      <c r="AE35" s="70">
        <v>11313.934122462004</v>
      </c>
      <c r="AF35" s="69">
        <v>14834.108310000003</v>
      </c>
      <c r="AG35" s="69">
        <v>19740.063999999998</v>
      </c>
      <c r="AH35" s="69">
        <v>21041.945999999996</v>
      </c>
      <c r="AI35" s="69">
        <v>23635</v>
      </c>
      <c r="AJ35" s="69">
        <v>43241</v>
      </c>
      <c r="AK35" s="69">
        <v>30006</v>
      </c>
    </row>
    <row r="36" spans="1:37" s="130" customFormat="1" x14ac:dyDescent="0.2">
      <c r="A36" s="30" t="s">
        <v>69</v>
      </c>
      <c r="B36" s="30" t="s">
        <v>70</v>
      </c>
      <c r="C36" s="126">
        <v>0.38484569258031531</v>
      </c>
      <c r="D36" s="126">
        <v>0.48329483832871045</v>
      </c>
      <c r="E36" s="126">
        <v>0.50675673020113532</v>
      </c>
      <c r="F36" s="128">
        <v>0.51056759417233077</v>
      </c>
      <c r="G36" s="127">
        <v>0.47757461015634417</v>
      </c>
      <c r="H36" s="126">
        <v>0.4551570087071759</v>
      </c>
      <c r="I36" s="126">
        <v>0.45050677170757764</v>
      </c>
      <c r="J36" s="128">
        <v>0.49454736580584352</v>
      </c>
      <c r="K36" s="126">
        <v>0.48025191639342441</v>
      </c>
      <c r="L36" s="126">
        <v>0.48613346878054314</v>
      </c>
      <c r="M36" s="126">
        <v>0.49676736143163169</v>
      </c>
      <c r="N36" s="128">
        <v>0.53175418663722562</v>
      </c>
      <c r="O36" s="127">
        <v>0.45926218188991913</v>
      </c>
      <c r="P36" s="126">
        <v>0.45972459724597248</v>
      </c>
      <c r="Q36" s="126">
        <v>0.5002708559046587</v>
      </c>
      <c r="R36" s="128">
        <v>0.49800347222222224</v>
      </c>
      <c r="S36" s="126">
        <v>0.47352740892066736</v>
      </c>
      <c r="T36" s="126">
        <v>0.50473262681012865</v>
      </c>
      <c r="U36" s="126">
        <v>0.46764756496300119</v>
      </c>
      <c r="V36" s="128">
        <v>0.43417480998914226</v>
      </c>
      <c r="W36" s="127">
        <v>0.45892263356240304</v>
      </c>
      <c r="X36" s="126">
        <v>0.41934902172933008</v>
      </c>
      <c r="Y36" s="126">
        <v>0.49476945180263099</v>
      </c>
      <c r="Z36" s="128">
        <v>0.51724421763108075</v>
      </c>
      <c r="AA36" s="127">
        <v>0.46615034168564923</v>
      </c>
      <c r="AB36" s="126">
        <v>0.4574064769561047</v>
      </c>
      <c r="AC36" s="128">
        <v>0.44789133128355746</v>
      </c>
      <c r="AD36" s="124"/>
      <c r="AE36" s="127">
        <v>0.47527944873908662</v>
      </c>
      <c r="AF36" s="126">
        <v>0.46987053409673918</v>
      </c>
      <c r="AG36" s="126">
        <v>0.49928120432913337</v>
      </c>
      <c r="AH36" s="126">
        <v>0.47991360711833991</v>
      </c>
      <c r="AI36" s="126">
        <v>0.46832583668535877</v>
      </c>
      <c r="AJ36" s="126">
        <v>0.47357296184343101</v>
      </c>
      <c r="AK36" s="126">
        <v>0.45717158789651707</v>
      </c>
    </row>
    <row r="37" spans="1:37" s="34" customFormat="1" x14ac:dyDescent="0.2">
      <c r="A37" s="56" t="s">
        <v>315</v>
      </c>
      <c r="B37" s="67" t="s">
        <v>321</v>
      </c>
      <c r="C37" s="69">
        <v>1869.7172675379943</v>
      </c>
      <c r="D37" s="69">
        <v>1457.1007800000007</v>
      </c>
      <c r="E37" s="69">
        <v>1768.6637599999995</v>
      </c>
      <c r="F37" s="71">
        <v>1038.60707</v>
      </c>
      <c r="G37" s="70">
        <v>-93.248000000000047</v>
      </c>
      <c r="H37" s="69">
        <v>1141.6899999999996</v>
      </c>
      <c r="I37" s="69">
        <v>1156.6279999999997</v>
      </c>
      <c r="J37" s="71">
        <v>1437.3230000000003</v>
      </c>
      <c r="K37" s="69">
        <v>1696.9180000000006</v>
      </c>
      <c r="L37" s="69">
        <v>1934.3129999999992</v>
      </c>
      <c r="M37" s="69">
        <v>1839.6110000000008</v>
      </c>
      <c r="N37" s="71">
        <v>2276.2539999999999</v>
      </c>
      <c r="O37" s="70">
        <v>2076</v>
      </c>
      <c r="P37" s="69">
        <v>1643</v>
      </c>
      <c r="Q37" s="69">
        <v>1277</v>
      </c>
      <c r="R37" s="71">
        <v>1181</v>
      </c>
      <c r="S37" s="69">
        <v>1371</v>
      </c>
      <c r="T37" s="69">
        <v>1381</v>
      </c>
      <c r="U37" s="69">
        <v>1120</v>
      </c>
      <c r="V37" s="71">
        <v>1427</v>
      </c>
      <c r="W37" s="70">
        <v>501</v>
      </c>
      <c r="X37" s="69">
        <v>1597</v>
      </c>
      <c r="Y37" s="69">
        <v>2525</v>
      </c>
      <c r="Z37" s="71">
        <v>2872</v>
      </c>
      <c r="AA37" s="70">
        <v>1927</v>
      </c>
      <c r="AB37" s="69">
        <v>2713</v>
      </c>
      <c r="AC37" s="71">
        <v>3511</v>
      </c>
      <c r="AD37" s="5"/>
      <c r="AE37" s="70">
        <v>6134.0888775379944</v>
      </c>
      <c r="AF37" s="69">
        <v>3642.3929999999996</v>
      </c>
      <c r="AG37" s="69">
        <v>7747.0960000000005</v>
      </c>
      <c r="AH37" s="69">
        <v>6176.9966100000001</v>
      </c>
      <c r="AI37" s="69">
        <v>5299</v>
      </c>
      <c r="AJ37" s="69">
        <v>7495</v>
      </c>
      <c r="AK37" s="69">
        <v>8151</v>
      </c>
    </row>
    <row r="38" spans="1:37" s="130" customFormat="1" x14ac:dyDescent="0.2">
      <c r="A38" s="30" t="s">
        <v>316</v>
      </c>
      <c r="B38" s="30" t="s">
        <v>322</v>
      </c>
      <c r="C38" s="126">
        <v>0.33888744508341234</v>
      </c>
      <c r="D38" s="126">
        <v>0.24968787404537846</v>
      </c>
      <c r="E38" s="126">
        <v>0.29776872759891321</v>
      </c>
      <c r="F38" s="128">
        <v>0.20174715616339584</v>
      </c>
      <c r="G38" s="127">
        <v>-2.4266151128927212E-2</v>
      </c>
      <c r="H38" s="126">
        <v>0.24186548839270633</v>
      </c>
      <c r="I38" s="126">
        <v>0.22515189014193021</v>
      </c>
      <c r="J38" s="128">
        <v>0.24258349908397633</v>
      </c>
      <c r="K38" s="126">
        <v>0.23575168549066514</v>
      </c>
      <c r="L38" s="126">
        <v>0.24254185364278028</v>
      </c>
      <c r="M38" s="126">
        <v>0.23682196504154862</v>
      </c>
      <c r="N38" s="128">
        <v>0.26676090541861497</v>
      </c>
      <c r="O38" s="127">
        <v>0.24963924963924963</v>
      </c>
      <c r="P38" s="126">
        <v>0.20671867136386513</v>
      </c>
      <c r="Q38" s="126">
        <v>0.16887066913514942</v>
      </c>
      <c r="R38" s="128">
        <v>0.15472291366435215</v>
      </c>
      <c r="S38" s="126">
        <v>0.16855175805261863</v>
      </c>
      <c r="T38" s="126">
        <v>0.16903304773561811</v>
      </c>
      <c r="U38" s="126">
        <v>0.1346477518634287</v>
      </c>
      <c r="V38" s="128">
        <v>0.15070229168866828</v>
      </c>
      <c r="W38" s="127">
        <v>5.2937447168216398E-2</v>
      </c>
      <c r="X38" s="126">
        <v>0.14974214721050164</v>
      </c>
      <c r="Y38" s="126">
        <v>0.22558742070937193</v>
      </c>
      <c r="Z38" s="128">
        <v>0.23389526834432772</v>
      </c>
      <c r="AA38" s="127">
        <v>0.18039692941396743</v>
      </c>
      <c r="AB38" s="126">
        <v>0.22179529103989537</v>
      </c>
      <c r="AC38" s="128">
        <v>0.25293566745911678</v>
      </c>
      <c r="AD38" s="124"/>
      <c r="AE38" s="127">
        <v>0.27334662900791334</v>
      </c>
      <c r="AF38" s="126">
        <v>0.18559741141456848</v>
      </c>
      <c r="AG38" s="126">
        <v>0.24614334661840664</v>
      </c>
      <c r="AH38" s="126">
        <v>0.19635069805143202</v>
      </c>
      <c r="AI38" s="126">
        <v>0.15543691883488311</v>
      </c>
      <c r="AJ38" s="126">
        <v>0.17189972707048004</v>
      </c>
      <c r="AK38" s="126">
        <v>0.22152466367713006</v>
      </c>
    </row>
    <row r="39" spans="1:37" s="33" customFormat="1" x14ac:dyDescent="0.2">
      <c r="A39" s="60" t="s">
        <v>52</v>
      </c>
      <c r="B39" s="105" t="s">
        <v>52</v>
      </c>
      <c r="C39" s="69">
        <v>574.30099999999993</v>
      </c>
      <c r="D39" s="69">
        <v>599.28099999999995</v>
      </c>
      <c r="E39" s="69">
        <v>695.71</v>
      </c>
      <c r="F39" s="71">
        <v>632.73</v>
      </c>
      <c r="G39" s="70">
        <v>432.0920000000001</v>
      </c>
      <c r="H39" s="69">
        <v>791.81799999999976</v>
      </c>
      <c r="I39" s="69">
        <v>955.92700000000013</v>
      </c>
      <c r="J39" s="71">
        <v>935.85599999999977</v>
      </c>
      <c r="K39" s="69">
        <v>779.77800000000025</v>
      </c>
      <c r="L39" s="69">
        <v>849.27199999999993</v>
      </c>
      <c r="M39" s="69">
        <v>670.35400000000027</v>
      </c>
      <c r="N39" s="71">
        <v>972.27899999999954</v>
      </c>
      <c r="O39" s="70">
        <v>1017</v>
      </c>
      <c r="P39" s="69">
        <v>1038</v>
      </c>
      <c r="Q39" s="69">
        <v>997</v>
      </c>
      <c r="R39" s="71">
        <v>1183</v>
      </c>
      <c r="S39" s="69">
        <v>1052</v>
      </c>
      <c r="T39" s="69">
        <v>761</v>
      </c>
      <c r="U39" s="69">
        <v>814</v>
      </c>
      <c r="V39" s="71">
        <v>1176</v>
      </c>
      <c r="W39" s="70">
        <v>463</v>
      </c>
      <c r="X39" s="69">
        <v>1126</v>
      </c>
      <c r="Y39" s="69">
        <v>1707</v>
      </c>
      <c r="Z39" s="71">
        <v>2001</v>
      </c>
      <c r="AA39" s="70">
        <v>1322</v>
      </c>
      <c r="AB39" s="69">
        <v>2176</v>
      </c>
      <c r="AC39" s="71">
        <v>2518</v>
      </c>
      <c r="AD39" s="25"/>
      <c r="AE39" s="70">
        <v>2502.0219999999999</v>
      </c>
      <c r="AF39" s="69">
        <v>3115.6929999999998</v>
      </c>
      <c r="AG39" s="69">
        <v>3271.683</v>
      </c>
      <c r="AH39" s="69">
        <v>4235</v>
      </c>
      <c r="AI39" s="69">
        <v>3803</v>
      </c>
      <c r="AJ39" s="69">
        <v>5297</v>
      </c>
      <c r="AK39" s="69">
        <v>6016</v>
      </c>
    </row>
    <row r="40" spans="1:37" s="31" customFormat="1" x14ac:dyDescent="0.2">
      <c r="A40" s="63" t="s">
        <v>72</v>
      </c>
      <c r="B40" s="63" t="s">
        <v>73</v>
      </c>
      <c r="C40" s="126">
        <v>0.17965523023232821</v>
      </c>
      <c r="D40" s="126">
        <v>0.16848554163788432</v>
      </c>
      <c r="E40" s="126">
        <v>0.20787754016607257</v>
      </c>
      <c r="F40" s="128">
        <v>0.18099253695053336</v>
      </c>
      <c r="G40" s="127">
        <v>0.132924595196968</v>
      </c>
      <c r="H40" s="126">
        <v>0.21293741535674673</v>
      </c>
      <c r="I40" s="126">
        <v>0.23036522665355705</v>
      </c>
      <c r="J40" s="128">
        <v>0.21725275513541728</v>
      </c>
      <c r="K40" s="126">
        <v>0.16682084159830776</v>
      </c>
      <c r="L40" s="126">
        <v>0.16834221554619166</v>
      </c>
      <c r="M40" s="126">
        <v>0.13666823446326826</v>
      </c>
      <c r="N40" s="128">
        <v>0.18830376534322452</v>
      </c>
      <c r="O40" s="127">
        <v>0.1902712815715622</v>
      </c>
      <c r="P40" s="126">
        <v>0.18682505399568033</v>
      </c>
      <c r="Q40" s="126">
        <v>0.16864005412719893</v>
      </c>
      <c r="R40" s="128">
        <v>0.18177627535341118</v>
      </c>
      <c r="S40" s="126">
        <v>0.1581479254359591</v>
      </c>
      <c r="T40" s="126">
        <v>0.12491792514773474</v>
      </c>
      <c r="U40" s="126">
        <v>0.13065810593900481</v>
      </c>
      <c r="V40" s="128">
        <v>0.16884422110552763</v>
      </c>
      <c r="W40" s="127">
        <v>6.80382072005878E-2</v>
      </c>
      <c r="X40" s="126">
        <v>0.16131805157593124</v>
      </c>
      <c r="Y40" s="126">
        <v>0.23268811341330425</v>
      </c>
      <c r="Z40" s="128">
        <v>0.24725071049054739</v>
      </c>
      <c r="AA40" s="127">
        <v>0.14638467500830474</v>
      </c>
      <c r="AB40" s="126">
        <v>0.21427868045297882</v>
      </c>
      <c r="AC40" s="128">
        <v>0.22134317862165964</v>
      </c>
      <c r="AD40" s="41"/>
      <c r="AE40" s="127">
        <v>0.1840239896918052</v>
      </c>
      <c r="AF40" s="126">
        <v>0.20197016808931589</v>
      </c>
      <c r="AG40" s="126">
        <v>0.16534018678883755</v>
      </c>
      <c r="AH40" s="126">
        <v>0.18159598644998071</v>
      </c>
      <c r="AI40" s="126">
        <v>0.14661320791086779</v>
      </c>
      <c r="AJ40" s="126">
        <v>0.18131717669610461</v>
      </c>
      <c r="AK40" s="126">
        <v>0.19684575616779007</v>
      </c>
    </row>
    <row r="41" spans="1:37" s="34" customFormat="1" x14ac:dyDescent="0.2">
      <c r="A41" s="60" t="s">
        <v>50</v>
      </c>
      <c r="B41" s="105" t="s">
        <v>51</v>
      </c>
      <c r="C41" s="135">
        <v>1295.4162675379951</v>
      </c>
      <c r="D41" s="135">
        <v>857.81978000000026</v>
      </c>
      <c r="E41" s="135">
        <v>1072.9537599999999</v>
      </c>
      <c r="F41" s="137">
        <v>405.87707</v>
      </c>
      <c r="G41" s="136">
        <v>-525.34</v>
      </c>
      <c r="H41" s="135">
        <v>349.87199999999996</v>
      </c>
      <c r="I41" s="135">
        <v>200.70100000000002</v>
      </c>
      <c r="J41" s="137">
        <v>501.4670000000001</v>
      </c>
      <c r="K41" s="135">
        <v>917.14000000000033</v>
      </c>
      <c r="L41" s="135">
        <v>1085.0409999999997</v>
      </c>
      <c r="M41" s="135">
        <v>1169.2570000000003</v>
      </c>
      <c r="N41" s="137">
        <v>1303.9749999999999</v>
      </c>
      <c r="O41" s="136">
        <v>1059</v>
      </c>
      <c r="P41" s="135">
        <v>605</v>
      </c>
      <c r="Q41" s="135">
        <v>280</v>
      </c>
      <c r="R41" s="137">
        <v>-2</v>
      </c>
      <c r="S41" s="135">
        <v>319</v>
      </c>
      <c r="T41" s="135">
        <v>620</v>
      </c>
      <c r="U41" s="135">
        <v>306</v>
      </c>
      <c r="V41" s="140">
        <v>251</v>
      </c>
      <c r="W41" s="139">
        <v>38</v>
      </c>
      <c r="X41" s="135">
        <v>471</v>
      </c>
      <c r="Y41" s="135">
        <v>818</v>
      </c>
      <c r="Z41" s="140">
        <v>871</v>
      </c>
      <c r="AA41" s="139">
        <v>605</v>
      </c>
      <c r="AB41" s="138">
        <v>537</v>
      </c>
      <c r="AC41" s="140">
        <v>993</v>
      </c>
      <c r="AD41" s="5"/>
      <c r="AE41" s="139">
        <v>3632.0668775379954</v>
      </c>
      <c r="AF41" s="138">
        <v>526.70000000000005</v>
      </c>
      <c r="AG41" s="138">
        <v>4475.4130000000005</v>
      </c>
      <c r="AH41" s="138">
        <v>1941.9966100000001</v>
      </c>
      <c r="AI41" s="138">
        <v>1496</v>
      </c>
      <c r="AJ41" s="138">
        <v>2198</v>
      </c>
      <c r="AK41" s="138">
        <v>2135</v>
      </c>
    </row>
    <row r="42" spans="1:37" s="31" customFormat="1" x14ac:dyDescent="0.2">
      <c r="A42" s="63" t="s">
        <v>317</v>
      </c>
      <c r="B42" s="63" t="s">
        <v>71</v>
      </c>
      <c r="C42" s="126">
        <v>0.55823962699080776</v>
      </c>
      <c r="D42" s="126">
        <v>0.37643156545931677</v>
      </c>
      <c r="E42" s="126">
        <v>0.41378968628145157</v>
      </c>
      <c r="F42" s="128">
        <v>0.2456625728661587</v>
      </c>
      <c r="G42" s="127">
        <v>-0.88730272402983468</v>
      </c>
      <c r="H42" s="126">
        <v>0.34924231610406431</v>
      </c>
      <c r="I42" s="126">
        <v>0.20324440042694275</v>
      </c>
      <c r="J42" s="128">
        <v>0.31004858468809476</v>
      </c>
      <c r="K42" s="126">
        <v>0.36343102601087363</v>
      </c>
      <c r="L42" s="126">
        <v>0.37028855479619877</v>
      </c>
      <c r="M42" s="126">
        <v>0.4084121394345801</v>
      </c>
      <c r="N42" s="128">
        <v>0.38698408675494855</v>
      </c>
      <c r="O42" s="127">
        <v>0.35644564119824973</v>
      </c>
      <c r="P42" s="126">
        <v>0.2529264214046823</v>
      </c>
      <c r="Q42" s="126">
        <v>0.16969696969696971</v>
      </c>
      <c r="R42" s="128">
        <v>-1.7777777777777779E-3</v>
      </c>
      <c r="S42" s="126">
        <v>0.21524966261808368</v>
      </c>
      <c r="T42" s="126">
        <v>0.29836381135707413</v>
      </c>
      <c r="U42" s="126">
        <v>0.14655172413793102</v>
      </c>
      <c r="V42" s="128">
        <v>0.10023961661341853</v>
      </c>
      <c r="W42" s="127">
        <v>1.4291086874764949E-2</v>
      </c>
      <c r="X42" s="126">
        <v>0.12781546811397557</v>
      </c>
      <c r="Y42" s="126">
        <v>0.21208192896033187</v>
      </c>
      <c r="Z42" s="128">
        <v>0.20807453416149069</v>
      </c>
      <c r="AA42" s="127">
        <v>0.36644457904300426</v>
      </c>
      <c r="AB42" s="126">
        <v>0.25854597977852672</v>
      </c>
      <c r="AC42" s="128">
        <v>0.3964071856287425</v>
      </c>
      <c r="AD42" s="41"/>
      <c r="AE42" s="127">
        <v>0.4106571340117337</v>
      </c>
      <c r="AF42" s="126">
        <v>0.12544254400432511</v>
      </c>
      <c r="AG42" s="126">
        <v>0.38296121067896821</v>
      </c>
      <c r="AH42" s="126">
        <v>0.23863315433767512</v>
      </c>
      <c r="AI42" s="126">
        <v>0.18351324828263002</v>
      </c>
      <c r="AJ42" s="126">
        <v>0.15277681240008339</v>
      </c>
      <c r="AK42" s="126">
        <v>0.3425316861864271</v>
      </c>
    </row>
    <row r="43" spans="1:37" s="34" customFormat="1" x14ac:dyDescent="0.2">
      <c r="A43" s="59" t="s">
        <v>74</v>
      </c>
      <c r="B43" s="103" t="s">
        <v>75</v>
      </c>
      <c r="C43" s="84">
        <v>-2630.7380000000003</v>
      </c>
      <c r="D43" s="84">
        <v>-2792.1869999999994</v>
      </c>
      <c r="E43" s="84">
        <v>-2913.4840000000004</v>
      </c>
      <c r="F43" s="86">
        <v>-3190.3809999999994</v>
      </c>
      <c r="G43" s="85">
        <v>-2579.91</v>
      </c>
      <c r="H43" s="84">
        <v>-3360.9579999999996</v>
      </c>
      <c r="I43" s="84">
        <v>-4046.0430000000006</v>
      </c>
      <c r="J43" s="86">
        <v>-4201.6959999999999</v>
      </c>
      <c r="K43" s="84">
        <v>-4246.9059999999999</v>
      </c>
      <c r="L43" s="84">
        <v>-4385.9039999999995</v>
      </c>
      <c r="M43" s="84">
        <v>-4795.8959999999997</v>
      </c>
      <c r="N43" s="86">
        <v>-5857.8020000000006</v>
      </c>
      <c r="O43" s="85">
        <v>-5157</v>
      </c>
      <c r="P43" s="84">
        <v>-5115</v>
      </c>
      <c r="Q43" s="84">
        <v>-5022</v>
      </c>
      <c r="R43" s="86">
        <v>-6637</v>
      </c>
      <c r="S43" s="84">
        <v>-5172</v>
      </c>
      <c r="T43" s="84">
        <v>-5636</v>
      </c>
      <c r="U43" s="84">
        <v>-4881</v>
      </c>
      <c r="V43" s="86">
        <v>-5931</v>
      </c>
      <c r="W43" s="85">
        <v>-9774</v>
      </c>
      <c r="X43" s="84">
        <v>-8760</v>
      </c>
      <c r="Y43" s="84">
        <v>-9322</v>
      </c>
      <c r="Z43" s="86">
        <v>-11446</v>
      </c>
      <c r="AA43" s="85">
        <v>-12609</v>
      </c>
      <c r="AB43" s="84">
        <v>-9503</v>
      </c>
      <c r="AC43" s="86">
        <v>-10240</v>
      </c>
      <c r="AD43" s="5"/>
      <c r="AE43" s="85">
        <v>-11526.789999999999</v>
      </c>
      <c r="AF43" s="84">
        <v>-14188.607</v>
      </c>
      <c r="AG43" s="84">
        <v>-19286.507999999998</v>
      </c>
      <c r="AH43" s="84">
        <v>-21931</v>
      </c>
      <c r="AI43" s="84">
        <v>-21620</v>
      </c>
      <c r="AJ43" s="84">
        <v>-39302</v>
      </c>
      <c r="AK43" s="84">
        <v>-32352</v>
      </c>
    </row>
    <row r="44" spans="1:37" s="31" customFormat="1" x14ac:dyDescent="0.2">
      <c r="A44" s="29" t="s">
        <v>76</v>
      </c>
      <c r="B44" s="29" t="s">
        <v>77</v>
      </c>
      <c r="C44" s="126">
        <v>0.24542465072015662</v>
      </c>
      <c r="D44" s="126">
        <v>0.23689521423115464</v>
      </c>
      <c r="E44" s="126">
        <v>0.23943105576321158</v>
      </c>
      <c r="F44" s="128">
        <v>0.27571214250282156</v>
      </c>
      <c r="G44" s="127">
        <v>0.26744463288315368</v>
      </c>
      <c r="H44" s="126">
        <v>0.28788598167905322</v>
      </c>
      <c r="I44" s="126">
        <v>0.28156032588556429</v>
      </c>
      <c r="J44" s="128">
        <v>0.27099577513978862</v>
      </c>
      <c r="K44" s="126">
        <v>0.25487121157245335</v>
      </c>
      <c r="L44" s="126">
        <v>0.2474747124228423</v>
      </c>
      <c r="M44" s="126">
        <v>0.26911493999072444</v>
      </c>
      <c r="N44" s="128">
        <v>0.31151384626936801</v>
      </c>
      <c r="O44" s="127">
        <v>0.27945160940717462</v>
      </c>
      <c r="P44" s="126">
        <v>0.26837714465606799</v>
      </c>
      <c r="Q44" s="126">
        <v>0.26944951175018778</v>
      </c>
      <c r="R44" s="128">
        <v>0.34652534850937189</v>
      </c>
      <c r="S44" s="126">
        <v>0.26013479529222411</v>
      </c>
      <c r="T44" s="126">
        <v>0.27451171399347329</v>
      </c>
      <c r="U44" s="126">
        <v>0.24478435305917753</v>
      </c>
      <c r="V44" s="128">
        <v>0.24503201817806239</v>
      </c>
      <c r="W44" s="127">
        <v>0.30525625409912865</v>
      </c>
      <c r="X44" s="126">
        <v>0.26669102201114259</v>
      </c>
      <c r="Y44" s="126">
        <v>0.27855136556505111</v>
      </c>
      <c r="Z44" s="128">
        <v>0.31292888973945376</v>
      </c>
      <c r="AA44" s="127">
        <v>0.3863998529051238</v>
      </c>
      <c r="AB44" s="126">
        <v>0.27847619047619049</v>
      </c>
      <c r="AC44" s="128">
        <v>0.28705987889661361</v>
      </c>
      <c r="AD44" s="41"/>
      <c r="AE44" s="127">
        <v>0.24925213806203547</v>
      </c>
      <c r="AF44" s="126">
        <v>0.27714361306328156</v>
      </c>
      <c r="AG44" s="126">
        <v>0.27159931506839669</v>
      </c>
      <c r="AH44" s="126">
        <v>0.29123179042720798</v>
      </c>
      <c r="AI44" s="126">
        <v>0.25568249012512123</v>
      </c>
      <c r="AJ44" s="126">
        <v>0.29132229873470267</v>
      </c>
      <c r="AK44" s="126">
        <v>0.31584805084497553</v>
      </c>
    </row>
    <row r="45" spans="1:37" s="34" customFormat="1" x14ac:dyDescent="0.2">
      <c r="A45" s="56" t="s">
        <v>78</v>
      </c>
      <c r="B45" s="67" t="s">
        <v>79</v>
      </c>
      <c r="C45" s="69">
        <v>-2386.5060000000003</v>
      </c>
      <c r="D45" s="69">
        <v>-2608.3039999999996</v>
      </c>
      <c r="E45" s="69">
        <v>-2732.8490000000002</v>
      </c>
      <c r="F45" s="71">
        <v>-3010.2899999999995</v>
      </c>
      <c r="G45" s="70">
        <v>-2400.2339999999999</v>
      </c>
      <c r="H45" s="69">
        <v>-3170.9029999999998</v>
      </c>
      <c r="I45" s="69">
        <v>-3824.2010000000005</v>
      </c>
      <c r="J45" s="71">
        <v>-3979.47</v>
      </c>
      <c r="K45" s="69">
        <v>-3955.9110000000001</v>
      </c>
      <c r="L45" s="69">
        <v>-4098.82</v>
      </c>
      <c r="M45" s="69">
        <v>-4087.6039999999994</v>
      </c>
      <c r="N45" s="71">
        <v>-4409.7300000000005</v>
      </c>
      <c r="O45" s="70">
        <v>-4654</v>
      </c>
      <c r="P45" s="69">
        <v>-4643</v>
      </c>
      <c r="Q45" s="69">
        <v>-4103</v>
      </c>
      <c r="R45" s="71">
        <v>-4077</v>
      </c>
      <c r="S45" s="69">
        <v>-4529</v>
      </c>
      <c r="T45" s="69">
        <v>-4936</v>
      </c>
      <c r="U45" s="69">
        <v>-4265</v>
      </c>
      <c r="V45" s="71">
        <v>-5201</v>
      </c>
      <c r="W45" s="70">
        <v>-8020</v>
      </c>
      <c r="X45" s="69">
        <v>-7094</v>
      </c>
      <c r="Y45" s="69">
        <v>-7637</v>
      </c>
      <c r="Z45" s="71">
        <v>-9739</v>
      </c>
      <c r="AA45" s="70">
        <v>-7644</v>
      </c>
      <c r="AB45" s="69">
        <v>-7739</v>
      </c>
      <c r="AC45" s="71">
        <v>-8422</v>
      </c>
      <c r="AD45" s="5"/>
      <c r="AE45" s="70">
        <v>-10737.948999999999</v>
      </c>
      <c r="AF45" s="69">
        <v>-13374.807999999999</v>
      </c>
      <c r="AG45" s="69">
        <v>-16552.064999999999</v>
      </c>
      <c r="AH45" s="69">
        <v>-17477</v>
      </c>
      <c r="AI45" s="69">
        <v>-18931</v>
      </c>
      <c r="AJ45" s="69">
        <v>-32490</v>
      </c>
      <c r="AK45" s="69">
        <v>-23805</v>
      </c>
    </row>
    <row r="46" spans="1:37" s="31" customFormat="1" x14ac:dyDescent="0.2">
      <c r="A46" s="30" t="s">
        <v>76</v>
      </c>
      <c r="B46" s="30" t="s">
        <v>77</v>
      </c>
      <c r="C46" s="126">
        <v>0.22263995939221545</v>
      </c>
      <c r="D46" s="126">
        <v>0.22129418081954311</v>
      </c>
      <c r="E46" s="126">
        <v>0.22458641314365788</v>
      </c>
      <c r="F46" s="128">
        <v>0.26014871122126754</v>
      </c>
      <c r="G46" s="127">
        <v>0.24881864133386961</v>
      </c>
      <c r="H46" s="126">
        <v>0.27160664398783169</v>
      </c>
      <c r="I46" s="126">
        <v>0.26612254981271849</v>
      </c>
      <c r="J46" s="128">
        <v>0.2566629183300112</v>
      </c>
      <c r="K46" s="126">
        <v>0.23740761614285683</v>
      </c>
      <c r="L46" s="126">
        <v>0.23127599253722711</v>
      </c>
      <c r="M46" s="126">
        <v>0.22937013337358547</v>
      </c>
      <c r="N46" s="128">
        <v>0.23450638196876919</v>
      </c>
      <c r="O46" s="127">
        <v>0.25219464614717674</v>
      </c>
      <c r="P46" s="126">
        <v>0.24361194186473581</v>
      </c>
      <c r="Q46" s="126">
        <v>0.22014164609936687</v>
      </c>
      <c r="R46" s="131">
        <v>0.2128648253537305</v>
      </c>
      <c r="S46" s="126">
        <v>0.22779398450860075</v>
      </c>
      <c r="T46" s="126">
        <v>0.24041693049534849</v>
      </c>
      <c r="U46" s="126">
        <v>0.21389167502507522</v>
      </c>
      <c r="V46" s="128">
        <v>0.21487296013220408</v>
      </c>
      <c r="W46" s="127">
        <v>0.25047627970892283</v>
      </c>
      <c r="X46" s="126">
        <v>0.21597101714007366</v>
      </c>
      <c r="Y46" s="126">
        <v>0.22820175700711171</v>
      </c>
      <c r="Z46" s="128">
        <v>0.26626021816988821</v>
      </c>
      <c r="AA46" s="127">
        <v>0.23424859034076981</v>
      </c>
      <c r="AB46" s="126">
        <v>0.22678388278388278</v>
      </c>
      <c r="AC46" s="128">
        <v>0.23609553711594528</v>
      </c>
      <c r="AD46" s="41"/>
      <c r="AE46" s="127">
        <v>0.23219445714297698</v>
      </c>
      <c r="AF46" s="126">
        <v>0.26124781757276683</v>
      </c>
      <c r="AG46" s="126">
        <v>0.23309193748124757</v>
      </c>
      <c r="AH46" s="126">
        <v>0.23208508509855061</v>
      </c>
      <c r="AI46" s="126">
        <v>0.22388183258828259</v>
      </c>
      <c r="AJ46" s="126">
        <v>0.24082900325404533</v>
      </c>
      <c r="AK46" s="126">
        <v>0.23240488533520781</v>
      </c>
    </row>
    <row r="47" spans="1:37" s="40" customFormat="1" x14ac:dyDescent="0.2">
      <c r="A47" s="56" t="s">
        <v>328</v>
      </c>
      <c r="B47" s="67" t="s">
        <v>329</v>
      </c>
      <c r="C47" s="69">
        <v>0</v>
      </c>
      <c r="D47" s="69">
        <v>0</v>
      </c>
      <c r="E47" s="69">
        <v>0</v>
      </c>
      <c r="F47" s="71">
        <v>0</v>
      </c>
      <c r="G47" s="70">
        <v>0</v>
      </c>
      <c r="H47" s="69">
        <v>0</v>
      </c>
      <c r="I47" s="69">
        <v>0</v>
      </c>
      <c r="J47" s="71">
        <v>0</v>
      </c>
      <c r="K47" s="69">
        <v>0</v>
      </c>
      <c r="L47" s="69">
        <v>0</v>
      </c>
      <c r="M47" s="69">
        <v>0</v>
      </c>
      <c r="N47" s="71">
        <v>0</v>
      </c>
      <c r="O47" s="70"/>
      <c r="P47" s="69"/>
      <c r="Q47" s="69"/>
      <c r="R47" s="71"/>
      <c r="S47" s="69">
        <v>0</v>
      </c>
      <c r="T47" s="69">
        <v>0</v>
      </c>
      <c r="U47" s="69">
        <v>0</v>
      </c>
      <c r="V47" s="71">
        <v>0</v>
      </c>
      <c r="W47" s="70">
        <v>0</v>
      </c>
      <c r="X47" s="69">
        <v>0</v>
      </c>
      <c r="Y47" s="69">
        <v>0</v>
      </c>
      <c r="Z47" s="71">
        <v>0</v>
      </c>
      <c r="AA47" s="70">
        <v>-3247</v>
      </c>
      <c r="AB47" s="69">
        <v>0</v>
      </c>
      <c r="AC47" s="71">
        <v>0</v>
      </c>
      <c r="AD47" s="5"/>
      <c r="AE47" s="70">
        <v>0</v>
      </c>
      <c r="AF47" s="69">
        <v>0</v>
      </c>
      <c r="AG47" s="69">
        <v>0</v>
      </c>
      <c r="AH47" s="69">
        <v>0</v>
      </c>
      <c r="AI47" s="69">
        <v>0</v>
      </c>
      <c r="AJ47" s="69">
        <v>0</v>
      </c>
      <c r="AK47" s="69">
        <v>-3247</v>
      </c>
    </row>
    <row r="48" spans="1:37" s="31" customFormat="1" x14ac:dyDescent="0.2">
      <c r="A48" s="30" t="s">
        <v>76</v>
      </c>
      <c r="B48" s="30" t="s">
        <v>77</v>
      </c>
      <c r="C48" s="126">
        <v>0</v>
      </c>
      <c r="D48" s="126">
        <v>0</v>
      </c>
      <c r="E48" s="126">
        <v>0</v>
      </c>
      <c r="F48" s="128">
        <v>0</v>
      </c>
      <c r="G48" s="127">
        <v>0</v>
      </c>
      <c r="H48" s="126">
        <v>0</v>
      </c>
      <c r="I48" s="126">
        <v>0</v>
      </c>
      <c r="J48" s="128">
        <v>0</v>
      </c>
      <c r="K48" s="126">
        <v>0</v>
      </c>
      <c r="L48" s="126">
        <v>0</v>
      </c>
      <c r="M48" s="126">
        <v>0</v>
      </c>
      <c r="N48" s="128">
        <v>0</v>
      </c>
      <c r="O48" s="127">
        <v>0</v>
      </c>
      <c r="P48" s="126">
        <v>0</v>
      </c>
      <c r="Q48" s="126">
        <v>0</v>
      </c>
      <c r="R48" s="128">
        <v>0</v>
      </c>
      <c r="S48" s="126">
        <v>0</v>
      </c>
      <c r="T48" s="126">
        <v>0</v>
      </c>
      <c r="U48" s="126">
        <v>0</v>
      </c>
      <c r="V48" s="128">
        <v>0</v>
      </c>
      <c r="W48" s="127">
        <v>0</v>
      </c>
      <c r="X48" s="126">
        <v>0</v>
      </c>
      <c r="Y48" s="126">
        <v>0</v>
      </c>
      <c r="Z48" s="128">
        <v>0</v>
      </c>
      <c r="AA48" s="127">
        <v>9.9503554792841384E-2</v>
      </c>
      <c r="AB48" s="126">
        <v>0</v>
      </c>
      <c r="AC48" s="128">
        <v>0</v>
      </c>
      <c r="AD48" s="41"/>
      <c r="AE48" s="127">
        <v>0</v>
      </c>
      <c r="AF48" s="126">
        <v>0</v>
      </c>
      <c r="AG48" s="126">
        <v>0</v>
      </c>
      <c r="AH48" s="126">
        <v>0</v>
      </c>
      <c r="AI48" s="126">
        <v>0</v>
      </c>
      <c r="AJ48" s="126">
        <v>0</v>
      </c>
      <c r="AK48" s="126">
        <v>3.1700006834002092E-2</v>
      </c>
    </row>
    <row r="49" spans="1:37" s="33" customFormat="1" x14ac:dyDescent="0.2">
      <c r="A49" s="56" t="s">
        <v>80</v>
      </c>
      <c r="B49" s="67" t="s">
        <v>81</v>
      </c>
      <c r="C49" s="69">
        <v>-244.232</v>
      </c>
      <c r="D49" s="69">
        <v>-183.88300000000001</v>
      </c>
      <c r="E49" s="69">
        <v>-180.63499999999999</v>
      </c>
      <c r="F49" s="71">
        <v>-180.09100000000001</v>
      </c>
      <c r="G49" s="70">
        <v>-179.67599999999999</v>
      </c>
      <c r="H49" s="69">
        <v>-190.05500000000001</v>
      </c>
      <c r="I49" s="69">
        <v>-221.84199999999998</v>
      </c>
      <c r="J49" s="71">
        <v>-222.226</v>
      </c>
      <c r="K49" s="69">
        <v>-290.995</v>
      </c>
      <c r="L49" s="69">
        <v>-287.08399999999995</v>
      </c>
      <c r="M49" s="69">
        <v>-708.29200000000014</v>
      </c>
      <c r="N49" s="71">
        <v>-1448.0720000000001</v>
      </c>
      <c r="O49" s="70">
        <v>-503</v>
      </c>
      <c r="P49" s="69">
        <v>-472</v>
      </c>
      <c r="Q49" s="69">
        <v>-919</v>
      </c>
      <c r="R49" s="71">
        <v>-2560</v>
      </c>
      <c r="S49" s="69">
        <v>-643</v>
      </c>
      <c r="T49" s="69">
        <v>-700</v>
      </c>
      <c r="U49" s="69">
        <v>-616</v>
      </c>
      <c r="V49" s="71">
        <v>-730</v>
      </c>
      <c r="W49" s="70">
        <v>-1754</v>
      </c>
      <c r="X49" s="69">
        <v>-1666</v>
      </c>
      <c r="Y49" s="69">
        <v>-1685</v>
      </c>
      <c r="Z49" s="71">
        <v>-1707</v>
      </c>
      <c r="AA49" s="70">
        <v>-1718</v>
      </c>
      <c r="AB49" s="69">
        <v>-1764</v>
      </c>
      <c r="AC49" s="71">
        <v>-1818</v>
      </c>
      <c r="AD49" s="25"/>
      <c r="AE49" s="70">
        <v>-788.84100000000001</v>
      </c>
      <c r="AF49" s="69">
        <v>-813.79899999999998</v>
      </c>
      <c r="AG49" s="69">
        <v>-2734.4430000000002</v>
      </c>
      <c r="AH49" s="69">
        <v>-4454</v>
      </c>
      <c r="AI49" s="69">
        <v>-2689</v>
      </c>
      <c r="AJ49" s="69">
        <v>-6812</v>
      </c>
      <c r="AK49" s="69">
        <v>-5300</v>
      </c>
    </row>
    <row r="50" spans="1:37" s="28" customFormat="1" x14ac:dyDescent="0.2">
      <c r="A50" s="30" t="s">
        <v>76</v>
      </c>
      <c r="B50" s="30" t="s">
        <v>77</v>
      </c>
      <c r="C50" s="126">
        <v>2.2784691327941163E-2</v>
      </c>
      <c r="D50" s="126">
        <v>1.5601033411611551E-2</v>
      </c>
      <c r="E50" s="126">
        <v>1.4844642619553674E-2</v>
      </c>
      <c r="F50" s="128">
        <v>1.5563431281554036E-2</v>
      </c>
      <c r="G50" s="127">
        <v>1.8625991549284092E-2</v>
      </c>
      <c r="H50" s="126">
        <v>1.6279337691221508E-2</v>
      </c>
      <c r="I50" s="126">
        <v>1.5437776072845825E-2</v>
      </c>
      <c r="J50" s="128">
        <v>1.433285680977745E-2</v>
      </c>
      <c r="K50" s="126">
        <v>1.7463595429596527E-2</v>
      </c>
      <c r="L50" s="126">
        <v>1.6198719885615203E-2</v>
      </c>
      <c r="M50" s="126">
        <v>3.9744806617138952E-2</v>
      </c>
      <c r="N50" s="128">
        <v>7.7007464300598794E-2</v>
      </c>
      <c r="O50" s="127">
        <v>2.7256963259997831E-2</v>
      </c>
      <c r="P50" s="126">
        <v>2.476520279133218E-2</v>
      </c>
      <c r="Q50" s="126">
        <v>4.9307865650820903E-2</v>
      </c>
      <c r="R50" s="128">
        <v>0.13366052315564142</v>
      </c>
      <c r="S50" s="126">
        <v>3.2340810783623379E-2</v>
      </c>
      <c r="T50" s="126">
        <v>3.4094783498124788E-2</v>
      </c>
      <c r="U50" s="126">
        <v>3.0892678034102308E-2</v>
      </c>
      <c r="V50" s="128">
        <v>3.0159058045858295E-2</v>
      </c>
      <c r="W50" s="127">
        <v>5.4779974390205814E-2</v>
      </c>
      <c r="X50" s="126">
        <v>5.0720004871068897E-2</v>
      </c>
      <c r="Y50" s="126">
        <v>5.03496085579394E-2</v>
      </c>
      <c r="Z50" s="128">
        <v>4.6668671569565577E-2</v>
      </c>
      <c r="AA50" s="127">
        <v>5.2647707771512627E-2</v>
      </c>
      <c r="AB50" s="126">
        <v>5.169230769230769E-2</v>
      </c>
      <c r="AC50" s="128">
        <v>5.0964341780668311E-2</v>
      </c>
      <c r="AD50" s="41"/>
      <c r="AE50" s="127">
        <v>1.7057680919058484E-2</v>
      </c>
      <c r="AF50" s="126">
        <v>1.5895795490514709E-2</v>
      </c>
      <c r="AG50" s="126">
        <v>3.8507377587149109E-2</v>
      </c>
      <c r="AH50" s="126">
        <v>5.9146705328657345E-2</v>
      </c>
      <c r="AI50" s="126">
        <v>3.1800657536838618E-2</v>
      </c>
      <c r="AJ50" s="126">
        <v>5.0493295480657334E-2</v>
      </c>
      <c r="AK50" s="126">
        <v>5.1743158675765649E-2</v>
      </c>
    </row>
    <row r="51" spans="1:37" s="34" customFormat="1" x14ac:dyDescent="0.2">
      <c r="A51" s="59" t="s">
        <v>82</v>
      </c>
      <c r="B51" s="103" t="s">
        <v>82</v>
      </c>
      <c r="C51" s="84">
        <v>1485.1419999999998</v>
      </c>
      <c r="D51" s="84">
        <v>1724.8370000000009</v>
      </c>
      <c r="E51" s="84">
        <v>2192.2199999999984</v>
      </c>
      <c r="F51" s="86">
        <v>1307.8750000000005</v>
      </c>
      <c r="G51" s="85">
        <v>278.26600000000008</v>
      </c>
      <c r="H51" s="84">
        <v>1136.069</v>
      </c>
      <c r="I51" s="84">
        <v>1491.9443099999994</v>
      </c>
      <c r="J51" s="86">
        <v>2195.4140000000002</v>
      </c>
      <c r="K51" s="84">
        <v>2286.6130000000012</v>
      </c>
      <c r="L51" s="84">
        <v>2574.0609999999979</v>
      </c>
      <c r="M51" s="84">
        <v>2746.0529999999999</v>
      </c>
      <c r="N51" s="86">
        <v>3328.3680000000013</v>
      </c>
      <c r="O51" s="85">
        <v>2078</v>
      </c>
      <c r="P51" s="84">
        <v>2108</v>
      </c>
      <c r="Q51" s="84">
        <v>2715</v>
      </c>
      <c r="R51" s="86">
        <v>2841</v>
      </c>
      <c r="S51" s="84">
        <v>2405</v>
      </c>
      <c r="T51" s="84">
        <v>2684</v>
      </c>
      <c r="U51" s="84">
        <v>2290</v>
      </c>
      <c r="V51" s="86">
        <v>2624</v>
      </c>
      <c r="W51" s="85">
        <v>2832</v>
      </c>
      <c r="X51" s="84">
        <v>3805</v>
      </c>
      <c r="Y51" s="84">
        <v>5908</v>
      </c>
      <c r="Z51" s="86">
        <v>5701</v>
      </c>
      <c r="AA51" s="85">
        <v>1268</v>
      </c>
      <c r="AB51" s="84">
        <v>4988</v>
      </c>
      <c r="AC51" s="86">
        <v>4849</v>
      </c>
      <c r="AD51" s="5"/>
      <c r="AE51" s="85">
        <v>6710.0739999999987</v>
      </c>
      <c r="AF51" s="84">
        <v>5101.6933099999997</v>
      </c>
      <c r="AG51" s="84">
        <v>10935.095000000001</v>
      </c>
      <c r="AH51" s="84">
        <v>9741.9426099999982</v>
      </c>
      <c r="AI51" s="84">
        <v>10003</v>
      </c>
      <c r="AJ51" s="84">
        <v>18246</v>
      </c>
      <c r="AK51" s="84">
        <v>11105</v>
      </c>
    </row>
    <row r="52" spans="1:37" s="28" customFormat="1" x14ac:dyDescent="0.2">
      <c r="A52" s="29" t="s">
        <v>83</v>
      </c>
      <c r="B52" s="29" t="s">
        <v>84</v>
      </c>
      <c r="C52" s="126">
        <v>0.13855064876085521</v>
      </c>
      <c r="D52" s="126">
        <v>0.14633892021874695</v>
      </c>
      <c r="E52" s="126">
        <v>0.18015734737696423</v>
      </c>
      <c r="F52" s="128">
        <v>0.11302631829110001</v>
      </c>
      <c r="G52" s="127">
        <v>2.8846257510480471E-2</v>
      </c>
      <c r="H52" s="126">
        <v>9.7311046231503134E-2</v>
      </c>
      <c r="I52" s="126">
        <v>0.10382300092379472</v>
      </c>
      <c r="J52" s="128">
        <v>0.14159708810031568</v>
      </c>
      <c r="K52" s="126">
        <v>0.13722738994160044</v>
      </c>
      <c r="L52" s="126">
        <v>0.14524143842041537</v>
      </c>
      <c r="M52" s="126">
        <v>0.15409089110905425</v>
      </c>
      <c r="N52" s="128">
        <v>0.17700030104805251</v>
      </c>
      <c r="O52" s="127">
        <v>0.11260431342798309</v>
      </c>
      <c r="P52" s="126">
        <v>0.11060391416128863</v>
      </c>
      <c r="Q52" s="126">
        <v>0.14567013628071682</v>
      </c>
      <c r="R52" s="128">
        <v>0.14833185401764737</v>
      </c>
      <c r="S52" s="126">
        <v>0.12096368574590081</v>
      </c>
      <c r="T52" s="126">
        <v>0.13072914129852417</v>
      </c>
      <c r="U52" s="126">
        <v>0.11484453360080241</v>
      </c>
      <c r="V52" s="128">
        <v>0.10840735385250981</v>
      </c>
      <c r="W52" s="127">
        <v>8.8447484306193203E-2</v>
      </c>
      <c r="X52" s="126">
        <v>0.1158401071635157</v>
      </c>
      <c r="Y52" s="126">
        <v>0.17653738122273352</v>
      </c>
      <c r="Z52" s="128">
        <v>0.15586297400005467</v>
      </c>
      <c r="AA52" s="127">
        <v>3.8857563128217698E-2</v>
      </c>
      <c r="AB52" s="126">
        <v>0.14616849816849817</v>
      </c>
      <c r="AC52" s="128">
        <v>0.135932944606414</v>
      </c>
      <c r="AD52" s="41"/>
      <c r="AE52" s="127">
        <v>0.14509679546989879</v>
      </c>
      <c r="AF52" s="126">
        <v>9.9650495406220785E-2</v>
      </c>
      <c r="AG52" s="126">
        <v>0.15399181190331862</v>
      </c>
      <c r="AH52" s="126">
        <v>0.12936771640825348</v>
      </c>
      <c r="AI52" s="126">
        <v>0.11829749994086899</v>
      </c>
      <c r="AJ52" s="126">
        <v>0.13524672186436784</v>
      </c>
      <c r="AK52" s="126">
        <v>0.10841656171592029</v>
      </c>
    </row>
    <row r="53" spans="1:37" s="34" customFormat="1" x14ac:dyDescent="0.2">
      <c r="A53" s="59" t="s">
        <v>85</v>
      </c>
      <c r="B53" s="103" t="s">
        <v>86</v>
      </c>
      <c r="C53" s="84">
        <v>-139.202</v>
      </c>
      <c r="D53" s="84">
        <v>159.78399999999999</v>
      </c>
      <c r="E53" s="84">
        <v>174.24899999999997</v>
      </c>
      <c r="F53" s="86">
        <v>-89.139999999999986</v>
      </c>
      <c r="G53" s="85">
        <v>-55.04400000000004</v>
      </c>
      <c r="H53" s="84">
        <v>1273.6559999999999</v>
      </c>
      <c r="I53" s="84">
        <v>791.01500000000033</v>
      </c>
      <c r="J53" s="86">
        <v>695.0209999999995</v>
      </c>
      <c r="K53" s="84">
        <v>702.64600000000007</v>
      </c>
      <c r="L53" s="84">
        <v>645.23400000000004</v>
      </c>
      <c r="M53" s="84">
        <v>729.72500000000002</v>
      </c>
      <c r="N53" s="86">
        <v>941.22700000000009</v>
      </c>
      <c r="O53" s="85">
        <v>1084</v>
      </c>
      <c r="P53" s="84">
        <v>762</v>
      </c>
      <c r="Q53" s="84">
        <v>1041</v>
      </c>
      <c r="R53" s="86">
        <v>1170</v>
      </c>
      <c r="S53" s="84">
        <v>942</v>
      </c>
      <c r="T53" s="84">
        <v>1297</v>
      </c>
      <c r="U53" s="84">
        <v>1251</v>
      </c>
      <c r="V53" s="86">
        <v>527</v>
      </c>
      <c r="W53" s="85">
        <v>-103</v>
      </c>
      <c r="X53" s="84">
        <v>-576</v>
      </c>
      <c r="Y53" s="84">
        <v>-249</v>
      </c>
      <c r="Z53" s="86">
        <v>-749</v>
      </c>
      <c r="AA53" s="85">
        <v>-1937</v>
      </c>
      <c r="AB53" s="84">
        <v>-351</v>
      </c>
      <c r="AC53" s="86">
        <v>-386</v>
      </c>
      <c r="AD53" s="5"/>
      <c r="AE53" s="85">
        <v>105.69100000000003</v>
      </c>
      <c r="AF53" s="84">
        <v>2704.6480000000001</v>
      </c>
      <c r="AG53" s="84">
        <v>3018.8320000000003</v>
      </c>
      <c r="AH53" s="84">
        <v>4057</v>
      </c>
      <c r="AI53" s="84">
        <v>4017</v>
      </c>
      <c r="AJ53" s="84">
        <v>-1677</v>
      </c>
      <c r="AK53" s="84">
        <v>-2674</v>
      </c>
    </row>
    <row r="54" spans="1:37" s="28" customFormat="1" x14ac:dyDescent="0.2">
      <c r="A54" s="57" t="s">
        <v>87</v>
      </c>
      <c r="B54" s="68" t="s">
        <v>88</v>
      </c>
      <c r="C54" s="72">
        <v>53.491999999999997</v>
      </c>
      <c r="D54" s="72">
        <v>525.93700000000001</v>
      </c>
      <c r="E54" s="72">
        <v>379.24599999999998</v>
      </c>
      <c r="F54" s="74">
        <v>270.38200000000001</v>
      </c>
      <c r="G54" s="73">
        <v>400.52499999999998</v>
      </c>
      <c r="H54" s="72">
        <v>1444.162</v>
      </c>
      <c r="I54" s="72">
        <v>1038.9520000000002</v>
      </c>
      <c r="J54" s="74">
        <v>946.02399999999977</v>
      </c>
      <c r="K54" s="72">
        <v>1028.3520000000001</v>
      </c>
      <c r="L54" s="72">
        <v>975.57799999999997</v>
      </c>
      <c r="M54" s="72">
        <v>1076.1690000000001</v>
      </c>
      <c r="N54" s="74">
        <v>1280.72</v>
      </c>
      <c r="O54" s="73">
        <v>1487</v>
      </c>
      <c r="P54" s="72">
        <v>1251</v>
      </c>
      <c r="Q54" s="72">
        <v>1564</v>
      </c>
      <c r="R54" s="74">
        <v>1789</v>
      </c>
      <c r="S54" s="72">
        <v>1727</v>
      </c>
      <c r="T54" s="72">
        <v>1930</v>
      </c>
      <c r="U54" s="72">
        <v>1969</v>
      </c>
      <c r="V54" s="74">
        <v>1285</v>
      </c>
      <c r="W54" s="73">
        <v>786</v>
      </c>
      <c r="X54" s="72">
        <v>322</v>
      </c>
      <c r="Y54" s="72">
        <v>368</v>
      </c>
      <c r="Z54" s="74">
        <v>392</v>
      </c>
      <c r="AA54" s="73">
        <v>413</v>
      </c>
      <c r="AB54" s="72">
        <v>476</v>
      </c>
      <c r="AC54" s="74">
        <v>498</v>
      </c>
      <c r="AD54" s="106"/>
      <c r="AE54" s="73">
        <v>1229.057</v>
      </c>
      <c r="AF54" s="72">
        <v>3829.663</v>
      </c>
      <c r="AG54" s="72">
        <v>4360.8190000000004</v>
      </c>
      <c r="AH54" s="72">
        <v>6091</v>
      </c>
      <c r="AI54" s="72">
        <v>6911</v>
      </c>
      <c r="AJ54" s="72">
        <v>1868</v>
      </c>
      <c r="AK54" s="72">
        <v>1387</v>
      </c>
    </row>
    <row r="55" spans="1:37" s="33" customFormat="1" x14ac:dyDescent="0.2">
      <c r="A55" s="56" t="s">
        <v>89</v>
      </c>
      <c r="B55" s="67" t="s">
        <v>90</v>
      </c>
      <c r="C55" s="69">
        <v>-192.69399999999999</v>
      </c>
      <c r="D55" s="69">
        <v>-366.15300000000002</v>
      </c>
      <c r="E55" s="69">
        <v>-204.99700000000001</v>
      </c>
      <c r="F55" s="71">
        <v>-359.52199999999999</v>
      </c>
      <c r="G55" s="70">
        <v>-455.56900000000002</v>
      </c>
      <c r="H55" s="69">
        <v>-170.506</v>
      </c>
      <c r="I55" s="69">
        <v>-247.93699999999995</v>
      </c>
      <c r="J55" s="71">
        <v>-251.00300000000021</v>
      </c>
      <c r="K55" s="69">
        <v>-325.70600000000002</v>
      </c>
      <c r="L55" s="69">
        <v>-330.34399999999994</v>
      </c>
      <c r="M55" s="69">
        <v>-346.44400000000007</v>
      </c>
      <c r="N55" s="71">
        <v>-339.49299999999999</v>
      </c>
      <c r="O55" s="70">
        <v>-403</v>
      </c>
      <c r="P55" s="69">
        <v>-489</v>
      </c>
      <c r="Q55" s="69">
        <v>-523</v>
      </c>
      <c r="R55" s="71">
        <v>-619</v>
      </c>
      <c r="S55" s="69">
        <v>-785</v>
      </c>
      <c r="T55" s="69">
        <v>-633</v>
      </c>
      <c r="U55" s="69">
        <v>-718</v>
      </c>
      <c r="V55" s="71">
        <v>-758</v>
      </c>
      <c r="W55" s="70">
        <v>-889</v>
      </c>
      <c r="X55" s="69">
        <v>-898</v>
      </c>
      <c r="Y55" s="69">
        <v>-617</v>
      </c>
      <c r="Z55" s="71">
        <v>-1141</v>
      </c>
      <c r="AA55" s="70">
        <v>-2350</v>
      </c>
      <c r="AB55" s="69">
        <v>-827</v>
      </c>
      <c r="AC55" s="71">
        <v>-884</v>
      </c>
      <c r="AD55" s="25"/>
      <c r="AE55" s="70">
        <v>-1123.366</v>
      </c>
      <c r="AF55" s="69">
        <v>-1125.0150000000001</v>
      </c>
      <c r="AG55" s="69">
        <v>-1341.9870000000001</v>
      </c>
      <c r="AH55" s="69">
        <v>-2034</v>
      </c>
      <c r="AI55" s="69">
        <v>-2894</v>
      </c>
      <c r="AJ55" s="69">
        <v>-3545</v>
      </c>
      <c r="AK55" s="69">
        <v>-4061</v>
      </c>
    </row>
    <row r="56" spans="1:37" s="28" customFormat="1" x14ac:dyDescent="0.2">
      <c r="A56" s="61" t="s">
        <v>91</v>
      </c>
      <c r="B56" s="107" t="s">
        <v>92</v>
      </c>
      <c r="C56" s="88">
        <v>1101.7079999999999</v>
      </c>
      <c r="D56" s="88">
        <v>1700.738000000001</v>
      </c>
      <c r="E56" s="88">
        <v>2185.833999999998</v>
      </c>
      <c r="F56" s="90">
        <v>1038.6440000000007</v>
      </c>
      <c r="G56" s="89">
        <v>43.546000000000049</v>
      </c>
      <c r="H56" s="88">
        <v>2219.67</v>
      </c>
      <c r="I56" s="88">
        <v>2061.1173099999996</v>
      </c>
      <c r="J56" s="90">
        <v>2668.2089999999994</v>
      </c>
      <c r="K56" s="88">
        <v>2698.2640000000015</v>
      </c>
      <c r="L56" s="88">
        <v>2932.210999999998</v>
      </c>
      <c r="M56" s="88">
        <v>2767.4859999999999</v>
      </c>
      <c r="N56" s="90">
        <v>2821.523000000001</v>
      </c>
      <c r="O56" s="89">
        <v>2659</v>
      </c>
      <c r="P56" s="88">
        <v>2398</v>
      </c>
      <c r="Q56" s="88">
        <v>2837</v>
      </c>
      <c r="R56" s="90">
        <v>1451</v>
      </c>
      <c r="S56" s="88">
        <v>2704</v>
      </c>
      <c r="T56" s="88">
        <v>3281</v>
      </c>
      <c r="U56" s="88">
        <v>2925</v>
      </c>
      <c r="V56" s="90">
        <v>2421</v>
      </c>
      <c r="W56" s="89">
        <v>975</v>
      </c>
      <c r="X56" s="88">
        <v>1563</v>
      </c>
      <c r="Y56" s="88">
        <v>3974</v>
      </c>
      <c r="Z56" s="90">
        <v>3245</v>
      </c>
      <c r="AA56" s="89">
        <v>-2387</v>
      </c>
      <c r="AB56" s="88">
        <v>2873</v>
      </c>
      <c r="AC56" s="90">
        <v>2645</v>
      </c>
      <c r="AD56" s="106"/>
      <c r="AE56" s="89">
        <v>6026.9239999999991</v>
      </c>
      <c r="AF56" s="88">
        <v>6992.5423099999989</v>
      </c>
      <c r="AG56" s="88">
        <v>11219.484</v>
      </c>
      <c r="AH56" s="88">
        <v>9344.9426099999982</v>
      </c>
      <c r="AI56" s="88">
        <v>11331</v>
      </c>
      <c r="AJ56" s="88">
        <v>9757</v>
      </c>
      <c r="AK56" s="88">
        <v>3131</v>
      </c>
    </row>
    <row r="57" spans="1:37" s="33" customFormat="1" x14ac:dyDescent="0.2">
      <c r="A57" s="59" t="s">
        <v>93</v>
      </c>
      <c r="B57" s="103" t="s">
        <v>94</v>
      </c>
      <c r="C57" s="84">
        <v>-289.64499999999998</v>
      </c>
      <c r="D57" s="84">
        <v>-192.11299999999997</v>
      </c>
      <c r="E57" s="84">
        <v>-383.48900000000003</v>
      </c>
      <c r="F57" s="86">
        <v>-1588.0820000000003</v>
      </c>
      <c r="G57" s="85">
        <v>-53.674999999999997</v>
      </c>
      <c r="H57" s="84">
        <v>-409.05799999999999</v>
      </c>
      <c r="I57" s="84">
        <v>-638.49900000000002</v>
      </c>
      <c r="J57" s="86">
        <v>-634.70600000000002</v>
      </c>
      <c r="K57" s="84">
        <v>1554.8240000000001</v>
      </c>
      <c r="L57" s="84">
        <v>628.33300000000008</v>
      </c>
      <c r="M57" s="84">
        <v>-1106.6109999999999</v>
      </c>
      <c r="N57" s="86">
        <v>-1212.5929999999998</v>
      </c>
      <c r="O57" s="85">
        <v>-788</v>
      </c>
      <c r="P57" s="84">
        <v>423</v>
      </c>
      <c r="Q57" s="84">
        <v>-581</v>
      </c>
      <c r="R57" s="86">
        <v>1400</v>
      </c>
      <c r="S57" s="84">
        <v>-620</v>
      </c>
      <c r="T57" s="84">
        <v>-868</v>
      </c>
      <c r="U57" s="84">
        <v>-314</v>
      </c>
      <c r="V57" s="86">
        <v>-1247</v>
      </c>
      <c r="W57" s="85">
        <v>-358</v>
      </c>
      <c r="X57" s="84">
        <v>-156</v>
      </c>
      <c r="Y57" s="84">
        <v>-1422</v>
      </c>
      <c r="Z57" s="86">
        <v>-357</v>
      </c>
      <c r="AA57" s="85">
        <v>588</v>
      </c>
      <c r="AB57" s="84">
        <v>-863</v>
      </c>
      <c r="AC57" s="86">
        <v>-1218</v>
      </c>
      <c r="AD57" s="25"/>
      <c r="AE57" s="85">
        <v>-2453.3290000000002</v>
      </c>
      <c r="AF57" s="84">
        <v>-1735.9380000000001</v>
      </c>
      <c r="AG57" s="84">
        <v>-136.04699999999957</v>
      </c>
      <c r="AH57" s="84">
        <v>454</v>
      </c>
      <c r="AI57" s="84">
        <v>-3049</v>
      </c>
      <c r="AJ57" s="84">
        <v>-2293</v>
      </c>
      <c r="AK57" s="84">
        <v>-1493</v>
      </c>
    </row>
    <row r="58" spans="1:37" s="34" customFormat="1" x14ac:dyDescent="0.2">
      <c r="A58" s="57" t="s">
        <v>95</v>
      </c>
      <c r="B58" s="68" t="s">
        <v>96</v>
      </c>
      <c r="C58" s="72">
        <v>-219.64500000000001</v>
      </c>
      <c r="D58" s="72">
        <v>-399.01599999999996</v>
      </c>
      <c r="E58" s="72">
        <v>-313.46800000000007</v>
      </c>
      <c r="F58" s="74">
        <v>-1446.5460000000003</v>
      </c>
      <c r="G58" s="73">
        <v>-35.378</v>
      </c>
      <c r="H58" s="72">
        <v>-255.94</v>
      </c>
      <c r="I58" s="72">
        <v>-292.15800000000002</v>
      </c>
      <c r="J58" s="74">
        <v>23.722999999999999</v>
      </c>
      <c r="K58" s="72">
        <v>-387.851</v>
      </c>
      <c r="L58" s="72">
        <v>649.37200000000007</v>
      </c>
      <c r="M58" s="72">
        <v>-1544.5149999999999</v>
      </c>
      <c r="N58" s="74">
        <v>-525.32799999999997</v>
      </c>
      <c r="O58" s="73">
        <v>-592</v>
      </c>
      <c r="P58" s="72">
        <v>363</v>
      </c>
      <c r="Q58" s="72">
        <v>-187</v>
      </c>
      <c r="R58" s="74">
        <v>930</v>
      </c>
      <c r="S58" s="72">
        <v>-862</v>
      </c>
      <c r="T58" s="72">
        <v>-923</v>
      </c>
      <c r="U58" s="72">
        <v>-275</v>
      </c>
      <c r="V58" s="74">
        <v>-1200</v>
      </c>
      <c r="W58" s="73">
        <v>-51</v>
      </c>
      <c r="X58" s="72">
        <v>-101</v>
      </c>
      <c r="Y58" s="72">
        <v>-264</v>
      </c>
      <c r="Z58" s="74">
        <v>-650</v>
      </c>
      <c r="AA58" s="73">
        <v>-206</v>
      </c>
      <c r="AB58" s="72">
        <v>-281</v>
      </c>
      <c r="AC58" s="74">
        <v>-1246</v>
      </c>
      <c r="AD58" s="5"/>
      <c r="AE58" s="73">
        <v>-2378.6750000000002</v>
      </c>
      <c r="AF58" s="72">
        <v>-559.75300000000004</v>
      </c>
      <c r="AG58" s="72">
        <v>-1808.3219999999997</v>
      </c>
      <c r="AH58" s="72">
        <v>514</v>
      </c>
      <c r="AI58" s="72">
        <v>-3260</v>
      </c>
      <c r="AJ58" s="72">
        <v>-1066</v>
      </c>
      <c r="AK58" s="72">
        <v>-1733</v>
      </c>
    </row>
    <row r="59" spans="1:37" s="34" customFormat="1" x14ac:dyDescent="0.2">
      <c r="A59" s="56" t="s">
        <v>97</v>
      </c>
      <c r="B59" s="67" t="s">
        <v>98</v>
      </c>
      <c r="C59" s="69">
        <v>-70</v>
      </c>
      <c r="D59" s="69">
        <v>206.90299999999999</v>
      </c>
      <c r="E59" s="69">
        <v>-70.020999999999987</v>
      </c>
      <c r="F59" s="71">
        <v>-141.536</v>
      </c>
      <c r="G59" s="70">
        <v>-18.297000000000001</v>
      </c>
      <c r="H59" s="69">
        <v>-153.11799999999999</v>
      </c>
      <c r="I59" s="69">
        <v>-346.34099999999995</v>
      </c>
      <c r="J59" s="71">
        <v>-658.42899999999997</v>
      </c>
      <c r="K59" s="69">
        <v>1942.675</v>
      </c>
      <c r="L59" s="69">
        <v>-21.038999999999987</v>
      </c>
      <c r="M59" s="69">
        <v>437.904</v>
      </c>
      <c r="N59" s="71">
        <v>-687.26499999999999</v>
      </c>
      <c r="O59" s="70">
        <v>-196</v>
      </c>
      <c r="P59" s="69">
        <v>60</v>
      </c>
      <c r="Q59" s="69">
        <v>-394</v>
      </c>
      <c r="R59" s="71">
        <v>470</v>
      </c>
      <c r="S59" s="69">
        <v>242</v>
      </c>
      <c r="T59" s="69">
        <v>55</v>
      </c>
      <c r="U59" s="69">
        <v>-39</v>
      </c>
      <c r="V59" s="71">
        <v>-47</v>
      </c>
      <c r="W59" s="70">
        <v>-307</v>
      </c>
      <c r="X59" s="69">
        <v>-55</v>
      </c>
      <c r="Y59" s="69">
        <v>-1158</v>
      </c>
      <c r="Z59" s="71">
        <v>293</v>
      </c>
      <c r="AA59" s="70">
        <v>794</v>
      </c>
      <c r="AB59" s="69">
        <v>-582</v>
      </c>
      <c r="AC59" s="71">
        <v>28</v>
      </c>
      <c r="AD59" s="5"/>
      <c r="AE59" s="70">
        <v>-74.653999999999996</v>
      </c>
      <c r="AF59" s="69">
        <v>-1176.1849999999999</v>
      </c>
      <c r="AG59" s="69">
        <v>1672.2750000000001</v>
      </c>
      <c r="AH59" s="69">
        <v>-60</v>
      </c>
      <c r="AI59" s="69">
        <v>211</v>
      </c>
      <c r="AJ59" s="69">
        <v>-1227</v>
      </c>
      <c r="AK59" s="69">
        <v>240</v>
      </c>
    </row>
    <row r="60" spans="1:37" s="28" customFormat="1" x14ac:dyDescent="0.2">
      <c r="A60" s="61" t="s">
        <v>99</v>
      </c>
      <c r="B60" s="107" t="s">
        <v>100</v>
      </c>
      <c r="C60" s="88">
        <v>812.06299999999987</v>
      </c>
      <c r="D60" s="88">
        <v>1508.6250000000009</v>
      </c>
      <c r="E60" s="88">
        <v>1802.344999999998</v>
      </c>
      <c r="F60" s="90">
        <v>-549.43799999999965</v>
      </c>
      <c r="G60" s="89">
        <v>-10.128999999999948</v>
      </c>
      <c r="H60" s="88">
        <v>1810.6120000000001</v>
      </c>
      <c r="I60" s="88">
        <v>1422.6183099999996</v>
      </c>
      <c r="J60" s="90">
        <v>2033.5029999999992</v>
      </c>
      <c r="K60" s="88">
        <v>4253.0880000000016</v>
      </c>
      <c r="L60" s="88">
        <v>3560.5439999999981</v>
      </c>
      <c r="M60" s="88">
        <v>1660.875</v>
      </c>
      <c r="N60" s="90">
        <v>1608.9300000000012</v>
      </c>
      <c r="O60" s="89">
        <v>1871</v>
      </c>
      <c r="P60" s="88">
        <v>2821</v>
      </c>
      <c r="Q60" s="88">
        <v>2256</v>
      </c>
      <c r="R60" s="90">
        <v>2851</v>
      </c>
      <c r="S60" s="88">
        <v>2084</v>
      </c>
      <c r="T60" s="88">
        <v>2413</v>
      </c>
      <c r="U60" s="88">
        <v>2611</v>
      </c>
      <c r="V60" s="90">
        <v>1174</v>
      </c>
      <c r="W60" s="89">
        <v>617</v>
      </c>
      <c r="X60" s="88">
        <v>1407</v>
      </c>
      <c r="Y60" s="88">
        <v>2552</v>
      </c>
      <c r="Z60" s="90">
        <v>2888</v>
      </c>
      <c r="AA60" s="89">
        <v>-1799</v>
      </c>
      <c r="AB60" s="88">
        <v>2010</v>
      </c>
      <c r="AC60" s="90">
        <v>1427</v>
      </c>
      <c r="AD60" s="106"/>
      <c r="AE60" s="89">
        <v>3573.5949999999998</v>
      </c>
      <c r="AF60" s="88">
        <v>5256.6043099999988</v>
      </c>
      <c r="AG60" s="88">
        <v>11083.437000000002</v>
      </c>
      <c r="AH60" s="88">
        <v>9799</v>
      </c>
      <c r="AI60" s="88">
        <v>8282</v>
      </c>
      <c r="AJ60" s="88">
        <v>7464</v>
      </c>
      <c r="AK60" s="88">
        <v>1638</v>
      </c>
    </row>
    <row r="61" spans="1:37" s="34" customFormat="1" x14ac:dyDescent="0.2">
      <c r="A61" s="56" t="s">
        <v>101</v>
      </c>
      <c r="B61" s="67" t="s">
        <v>102</v>
      </c>
      <c r="C61" s="69">
        <v>-13.318</v>
      </c>
      <c r="D61" s="69">
        <v>20.119999999999997</v>
      </c>
      <c r="E61" s="69">
        <v>-42.996000000000002</v>
      </c>
      <c r="F61" s="71">
        <v>104.71600000000001</v>
      </c>
      <c r="G61" s="70">
        <v>67.242999999999995</v>
      </c>
      <c r="H61" s="69">
        <v>-12.642999999999994</v>
      </c>
      <c r="I61" s="69">
        <v>-1.0600000000000023</v>
      </c>
      <c r="J61" s="71">
        <v>-0.433</v>
      </c>
      <c r="K61" s="69">
        <v>0</v>
      </c>
      <c r="L61" s="69">
        <v>0</v>
      </c>
      <c r="M61" s="69">
        <v>0</v>
      </c>
      <c r="N61" s="71">
        <v>0</v>
      </c>
      <c r="O61" s="70">
        <v>0</v>
      </c>
      <c r="P61" s="69">
        <v>0</v>
      </c>
      <c r="Q61" s="69">
        <v>0</v>
      </c>
      <c r="R61" s="71">
        <v>0</v>
      </c>
      <c r="S61" s="69">
        <v>0</v>
      </c>
      <c r="T61" s="69">
        <v>0</v>
      </c>
      <c r="U61" s="69">
        <v>0</v>
      </c>
      <c r="V61" s="71">
        <v>0</v>
      </c>
      <c r="W61" s="70">
        <v>0</v>
      </c>
      <c r="X61" s="69">
        <v>0</v>
      </c>
      <c r="Y61" s="69">
        <v>0</v>
      </c>
      <c r="Z61" s="71">
        <v>0</v>
      </c>
      <c r="AA61" s="70">
        <v>0</v>
      </c>
      <c r="AB61" s="69">
        <v>0</v>
      </c>
      <c r="AC61" s="71">
        <v>-9</v>
      </c>
      <c r="AD61" s="5"/>
      <c r="AE61" s="70">
        <v>68.522000000000006</v>
      </c>
      <c r="AF61" s="69">
        <v>53.106999999999999</v>
      </c>
      <c r="AG61" s="69">
        <v>0</v>
      </c>
      <c r="AH61" s="69">
        <v>0</v>
      </c>
      <c r="AI61" s="69">
        <v>0</v>
      </c>
      <c r="AJ61" s="69">
        <v>0</v>
      </c>
      <c r="AK61" s="69">
        <v>-9</v>
      </c>
    </row>
    <row r="62" spans="1:37" s="33" customFormat="1" x14ac:dyDescent="0.2">
      <c r="A62" s="62" t="s">
        <v>103</v>
      </c>
      <c r="B62" s="108" t="s">
        <v>104</v>
      </c>
      <c r="C62" s="88">
        <v>798.74499999999989</v>
      </c>
      <c r="D62" s="88">
        <v>1528.7450000000008</v>
      </c>
      <c r="E62" s="88">
        <v>1759.3489999999979</v>
      </c>
      <c r="F62" s="90">
        <v>-444.72199999999964</v>
      </c>
      <c r="G62" s="89">
        <v>57.114000000000047</v>
      </c>
      <c r="H62" s="88">
        <v>1797.9690000000001</v>
      </c>
      <c r="I62" s="88">
        <v>1421.5583099999997</v>
      </c>
      <c r="J62" s="90">
        <v>2033.0699999999993</v>
      </c>
      <c r="K62" s="88">
        <v>4253.0880000000016</v>
      </c>
      <c r="L62" s="88">
        <v>3560.5439999999981</v>
      </c>
      <c r="M62" s="88">
        <v>1660.875</v>
      </c>
      <c r="N62" s="90">
        <v>1608.9300000000012</v>
      </c>
      <c r="O62" s="89">
        <v>1871</v>
      </c>
      <c r="P62" s="88">
        <v>2821</v>
      </c>
      <c r="Q62" s="88">
        <v>2256</v>
      </c>
      <c r="R62" s="90">
        <v>2851</v>
      </c>
      <c r="S62" s="88">
        <v>2084</v>
      </c>
      <c r="T62" s="88">
        <v>2413</v>
      </c>
      <c r="U62" s="88">
        <v>2611</v>
      </c>
      <c r="V62" s="90">
        <v>1174</v>
      </c>
      <c r="W62" s="89">
        <v>617</v>
      </c>
      <c r="X62" s="88">
        <v>1407</v>
      </c>
      <c r="Y62" s="88">
        <v>2552</v>
      </c>
      <c r="Z62" s="90">
        <v>2888</v>
      </c>
      <c r="AA62" s="89">
        <v>-1799</v>
      </c>
      <c r="AB62" s="88">
        <v>2010</v>
      </c>
      <c r="AC62" s="90">
        <v>1418</v>
      </c>
      <c r="AD62" s="25"/>
      <c r="AE62" s="89">
        <v>3642.1169999999988</v>
      </c>
      <c r="AF62" s="88">
        <v>5309.7113099999988</v>
      </c>
      <c r="AG62" s="88">
        <v>11083.437000000002</v>
      </c>
      <c r="AH62" s="88">
        <v>9798.9426099999982</v>
      </c>
      <c r="AI62" s="88">
        <v>8282</v>
      </c>
      <c r="AJ62" s="88">
        <v>7464</v>
      </c>
      <c r="AK62" s="88">
        <v>1629</v>
      </c>
    </row>
    <row r="63" spans="1:37" s="47" customFormat="1" ht="13.5" thickBot="1" x14ac:dyDescent="0.25">
      <c r="A63" s="64" t="s">
        <v>105</v>
      </c>
      <c r="B63" s="64" t="s">
        <v>106</v>
      </c>
      <c r="C63" s="132">
        <v>7.4515863092208895E-2</v>
      </c>
      <c r="D63" s="132">
        <v>0.12970204870941909</v>
      </c>
      <c r="E63" s="132">
        <v>0.144583868840862</v>
      </c>
      <c r="F63" s="134">
        <v>-3.8432793900834955E-2</v>
      </c>
      <c r="G63" s="133">
        <v>5.9206843504186011E-3</v>
      </c>
      <c r="H63" s="132">
        <v>0.15400670600272473</v>
      </c>
      <c r="I63" s="132">
        <v>9.8924905402372615E-2</v>
      </c>
      <c r="J63" s="134">
        <v>0.1311264262248982</v>
      </c>
      <c r="K63" s="132">
        <v>0.25524221432832817</v>
      </c>
      <c r="L63" s="132">
        <v>0.20090375951431591</v>
      </c>
      <c r="M63" s="132">
        <v>9.3197658155450919E-2</v>
      </c>
      <c r="N63" s="134">
        <v>8.5561781138757259E-2</v>
      </c>
      <c r="O63" s="133">
        <v>0.10138723312019074</v>
      </c>
      <c r="P63" s="132">
        <v>0.14801406159819508</v>
      </c>
      <c r="Q63" s="132">
        <v>0.12104303036806524</v>
      </c>
      <c r="R63" s="134">
        <v>0.14885396543622409</v>
      </c>
      <c r="S63" s="132">
        <v>0.10481842872950407</v>
      </c>
      <c r="T63" s="132">
        <v>0.11752958940139302</v>
      </c>
      <c r="U63" s="132">
        <v>0.13094282848545638</v>
      </c>
      <c r="V63" s="134">
        <v>4.8502375542243341E-2</v>
      </c>
      <c r="W63" s="133">
        <v>1.9269808551172742E-2</v>
      </c>
      <c r="X63" s="132">
        <v>4.2834962096995159E-2</v>
      </c>
      <c r="Y63" s="132">
        <v>7.6256499133448868E-2</v>
      </c>
      <c r="Z63" s="134">
        <v>7.895672143696858E-2</v>
      </c>
      <c r="AA63" s="133">
        <v>-5.5129933807305714E-2</v>
      </c>
      <c r="AB63" s="132">
        <v>5.8901098901098903E-2</v>
      </c>
      <c r="AC63" s="134">
        <v>3.9751065261269342E-2</v>
      </c>
      <c r="AD63" s="129"/>
      <c r="AE63" s="133">
        <v>7.8756136732089879E-2</v>
      </c>
      <c r="AF63" s="132">
        <v>0.10371367511809788</v>
      </c>
      <c r="AG63" s="132">
        <v>0.15608081555270276</v>
      </c>
      <c r="AH63" s="132">
        <v>0.13012464550653219</v>
      </c>
      <c r="AI63" s="132">
        <v>9.7944606069206935E-2</v>
      </c>
      <c r="AJ63" s="132">
        <v>5.532618283435501E-2</v>
      </c>
      <c r="AK63" s="132">
        <v>1.5903699147702312E-2</v>
      </c>
    </row>
    <row r="64" spans="1:37" s="34" customFormat="1" ht="13.5" thickTop="1" x14ac:dyDescent="0.2">
      <c r="A64" s="35"/>
      <c r="B64" s="18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6"/>
      <c r="AA64" s="75"/>
      <c r="AB64" s="75"/>
      <c r="AC64" s="75"/>
      <c r="AD64" s="5"/>
      <c r="AE64" s="77"/>
      <c r="AF64" s="77"/>
      <c r="AG64" s="77"/>
      <c r="AH64" s="78"/>
      <c r="AI64" s="78"/>
      <c r="AJ64" s="80"/>
      <c r="AK64" s="80"/>
    </row>
    <row r="65" spans="1:37" s="34" customFormat="1" x14ac:dyDescent="0.2">
      <c r="A65" s="35"/>
      <c r="B65" s="18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8"/>
      <c r="U65" s="78"/>
      <c r="V65" s="78"/>
      <c r="W65" s="77"/>
      <c r="X65" s="78"/>
      <c r="Y65" s="78"/>
      <c r="Z65" s="79"/>
      <c r="AA65" s="80"/>
      <c r="AB65" s="80"/>
      <c r="AC65" s="80"/>
      <c r="AD65" s="5"/>
      <c r="AE65" s="77"/>
      <c r="AF65" s="77"/>
      <c r="AG65" s="77"/>
      <c r="AH65" s="78"/>
      <c r="AI65" s="78"/>
      <c r="AJ65" s="78"/>
      <c r="AK65" s="78"/>
    </row>
    <row r="66" spans="1:37" s="34" customFormat="1" x14ac:dyDescent="0.2">
      <c r="A66" s="43" t="s">
        <v>82</v>
      </c>
      <c r="B66" s="109" t="s">
        <v>82</v>
      </c>
      <c r="C66" s="110">
        <v>1485.1419999999998</v>
      </c>
      <c r="D66" s="111">
        <v>1724.8370000000009</v>
      </c>
      <c r="E66" s="111">
        <v>2192.2199999999984</v>
      </c>
      <c r="F66" s="112">
        <v>1307.8750000000005</v>
      </c>
      <c r="G66" s="110">
        <v>278.26600000000008</v>
      </c>
      <c r="H66" s="111">
        <v>1136.069</v>
      </c>
      <c r="I66" s="111">
        <v>1491.9443099999994</v>
      </c>
      <c r="J66" s="112">
        <v>2195.4140000000002</v>
      </c>
      <c r="K66" s="110">
        <v>2286.6130000000012</v>
      </c>
      <c r="L66" s="111">
        <v>2574.0609999999979</v>
      </c>
      <c r="M66" s="111">
        <v>2746.0529999999999</v>
      </c>
      <c r="N66" s="112">
        <v>3328.3680000000013</v>
      </c>
      <c r="O66" s="111">
        <v>2078</v>
      </c>
      <c r="P66" s="111">
        <v>2108</v>
      </c>
      <c r="Q66" s="111">
        <v>2715</v>
      </c>
      <c r="R66" s="112">
        <v>2841</v>
      </c>
      <c r="S66" s="110">
        <v>2405</v>
      </c>
      <c r="T66" s="111">
        <v>2684</v>
      </c>
      <c r="U66" s="111">
        <v>2290</v>
      </c>
      <c r="V66" s="112">
        <v>2624</v>
      </c>
      <c r="W66" s="110">
        <v>2832</v>
      </c>
      <c r="X66" s="111">
        <v>3805</v>
      </c>
      <c r="Y66" s="111">
        <v>5908</v>
      </c>
      <c r="Z66" s="112">
        <v>5701</v>
      </c>
      <c r="AA66" s="110">
        <v>1268</v>
      </c>
      <c r="AB66" s="111">
        <v>4988</v>
      </c>
      <c r="AC66" s="112">
        <v>4849</v>
      </c>
      <c r="AD66" s="5"/>
      <c r="AE66" s="110">
        <v>6710.0739999999987</v>
      </c>
      <c r="AF66" s="111">
        <v>5101.6933099999997</v>
      </c>
      <c r="AG66" s="111">
        <v>10935.095000000001</v>
      </c>
      <c r="AH66" s="111">
        <v>9741.9426099999982</v>
      </c>
      <c r="AI66" s="111">
        <v>10003</v>
      </c>
      <c r="AJ66" s="111">
        <v>18246</v>
      </c>
      <c r="AK66" s="111">
        <v>11105</v>
      </c>
    </row>
    <row r="67" spans="1:37" s="33" customFormat="1" x14ac:dyDescent="0.2">
      <c r="A67" s="48" t="s">
        <v>289</v>
      </c>
      <c r="B67" s="49" t="s">
        <v>294</v>
      </c>
      <c r="C67" s="73">
        <v>0</v>
      </c>
      <c r="D67" s="72">
        <v>0</v>
      </c>
      <c r="E67" s="72">
        <v>0</v>
      </c>
      <c r="F67" s="74">
        <v>0</v>
      </c>
      <c r="G67" s="73">
        <v>0</v>
      </c>
      <c r="H67" s="72">
        <v>0</v>
      </c>
      <c r="I67" s="72">
        <v>0</v>
      </c>
      <c r="J67" s="74">
        <v>0</v>
      </c>
      <c r="K67" s="73">
        <v>0</v>
      </c>
      <c r="L67" s="72">
        <v>0</v>
      </c>
      <c r="M67" s="72">
        <v>0</v>
      </c>
      <c r="N67" s="74">
        <v>0</v>
      </c>
      <c r="O67" s="72">
        <v>0</v>
      </c>
      <c r="P67" s="72">
        <v>0</v>
      </c>
      <c r="Q67" s="72">
        <v>0</v>
      </c>
      <c r="R67" s="74">
        <v>0</v>
      </c>
      <c r="S67" s="73">
        <v>0</v>
      </c>
      <c r="T67" s="72">
        <v>0</v>
      </c>
      <c r="U67" s="72">
        <v>0</v>
      </c>
      <c r="V67" s="74">
        <v>0</v>
      </c>
      <c r="W67" s="72">
        <v>768</v>
      </c>
      <c r="X67" s="72">
        <v>445</v>
      </c>
      <c r="Y67" s="72">
        <v>0</v>
      </c>
      <c r="Z67" s="74">
        <v>0</v>
      </c>
      <c r="AA67" s="73">
        <v>3247</v>
      </c>
      <c r="AB67" s="72">
        <v>0</v>
      </c>
      <c r="AC67" s="74">
        <v>0</v>
      </c>
      <c r="AD67" s="25"/>
      <c r="AE67" s="73">
        <v>0</v>
      </c>
      <c r="AF67" s="72">
        <v>0</v>
      </c>
      <c r="AG67" s="72">
        <v>0</v>
      </c>
      <c r="AH67" s="72">
        <v>0</v>
      </c>
      <c r="AI67" s="72">
        <v>0</v>
      </c>
      <c r="AJ67" s="72">
        <v>1213</v>
      </c>
      <c r="AK67" s="72">
        <v>3247</v>
      </c>
    </row>
    <row r="68" spans="1:37" x14ac:dyDescent="0.2">
      <c r="A68" s="36" t="s">
        <v>290</v>
      </c>
      <c r="B68" s="37" t="s">
        <v>295</v>
      </c>
      <c r="C68" s="70">
        <v>0</v>
      </c>
      <c r="D68" s="69">
        <v>0</v>
      </c>
      <c r="E68" s="69">
        <v>0</v>
      </c>
      <c r="F68" s="71">
        <v>0</v>
      </c>
      <c r="G68" s="70">
        <v>0</v>
      </c>
      <c r="H68" s="69">
        <v>0</v>
      </c>
      <c r="I68" s="69">
        <v>0</v>
      </c>
      <c r="J68" s="71">
        <v>0</v>
      </c>
      <c r="K68" s="70">
        <v>0</v>
      </c>
      <c r="L68" s="69">
        <v>0</v>
      </c>
      <c r="M68" s="69">
        <v>0</v>
      </c>
      <c r="N68" s="71">
        <v>0</v>
      </c>
      <c r="O68" s="69">
        <v>0</v>
      </c>
      <c r="P68" s="69">
        <v>0</v>
      </c>
      <c r="Q68" s="69">
        <v>0</v>
      </c>
      <c r="R68" s="71">
        <v>0</v>
      </c>
      <c r="S68" s="70">
        <v>0</v>
      </c>
      <c r="T68" s="69">
        <v>0</v>
      </c>
      <c r="U68" s="69">
        <v>0</v>
      </c>
      <c r="V68" s="71">
        <v>0</v>
      </c>
      <c r="W68" s="70">
        <v>0</v>
      </c>
      <c r="X68" s="69">
        <v>1545</v>
      </c>
      <c r="Y68" s="69">
        <v>74</v>
      </c>
      <c r="Z68" s="71">
        <v>0</v>
      </c>
      <c r="AA68" s="70">
        <v>0</v>
      </c>
      <c r="AB68" s="69">
        <v>0</v>
      </c>
      <c r="AC68" s="71">
        <v>0</v>
      </c>
      <c r="AE68" s="70">
        <v>0</v>
      </c>
      <c r="AF68" s="69">
        <v>0</v>
      </c>
      <c r="AG68" s="69">
        <v>0</v>
      </c>
      <c r="AH68" s="69">
        <v>0</v>
      </c>
      <c r="AI68" s="69">
        <v>0</v>
      </c>
      <c r="AJ68" s="69">
        <v>1619</v>
      </c>
      <c r="AK68" s="69">
        <v>0</v>
      </c>
    </row>
    <row r="69" spans="1:37" s="33" customFormat="1" x14ac:dyDescent="0.2">
      <c r="A69" s="38" t="s">
        <v>283</v>
      </c>
      <c r="B69" s="39" t="s">
        <v>277</v>
      </c>
      <c r="C69" s="89">
        <v>1485.1419999999998</v>
      </c>
      <c r="D69" s="88">
        <v>1724.8370000000009</v>
      </c>
      <c r="E69" s="88">
        <v>2192.2199999999984</v>
      </c>
      <c r="F69" s="90">
        <v>1307.8750000000005</v>
      </c>
      <c r="G69" s="89">
        <v>278.26600000000008</v>
      </c>
      <c r="H69" s="88">
        <v>1136.069</v>
      </c>
      <c r="I69" s="88">
        <v>1491.9443099999994</v>
      </c>
      <c r="J69" s="90">
        <v>2195.4140000000002</v>
      </c>
      <c r="K69" s="89">
        <v>2286.6130000000012</v>
      </c>
      <c r="L69" s="88">
        <v>2574.0609999999979</v>
      </c>
      <c r="M69" s="88">
        <v>2746.0529999999999</v>
      </c>
      <c r="N69" s="90">
        <v>3328.3680000000013</v>
      </c>
      <c r="O69" s="88">
        <v>2078</v>
      </c>
      <c r="P69" s="88">
        <v>2108</v>
      </c>
      <c r="Q69" s="88">
        <v>2715</v>
      </c>
      <c r="R69" s="90">
        <v>2841</v>
      </c>
      <c r="S69" s="89">
        <v>2405</v>
      </c>
      <c r="T69" s="88">
        <v>2684</v>
      </c>
      <c r="U69" s="88">
        <v>2290</v>
      </c>
      <c r="V69" s="90">
        <v>2624</v>
      </c>
      <c r="W69" s="89">
        <v>3600</v>
      </c>
      <c r="X69" s="88">
        <v>5795</v>
      </c>
      <c r="Y69" s="88">
        <v>5982</v>
      </c>
      <c r="Z69" s="90">
        <v>5701</v>
      </c>
      <c r="AA69" s="89">
        <v>4515</v>
      </c>
      <c r="AB69" s="88">
        <v>4988</v>
      </c>
      <c r="AC69" s="90">
        <v>4849</v>
      </c>
      <c r="AD69" s="25"/>
      <c r="AE69" s="89">
        <v>6710.0739999999987</v>
      </c>
      <c r="AF69" s="88">
        <v>5101.6933099999997</v>
      </c>
      <c r="AG69" s="88">
        <v>10935.095000000001</v>
      </c>
      <c r="AH69" s="88">
        <v>9741.9426099999982</v>
      </c>
      <c r="AI69" s="88">
        <v>10003</v>
      </c>
      <c r="AJ69" s="88">
        <v>21078</v>
      </c>
      <c r="AK69" s="88">
        <v>14352</v>
      </c>
    </row>
    <row r="70" spans="1:37" s="28" customFormat="1" ht="13.5" thickBot="1" x14ac:dyDescent="0.25">
      <c r="A70" s="65" t="s">
        <v>284</v>
      </c>
      <c r="B70" s="64" t="s">
        <v>285</v>
      </c>
      <c r="C70" s="132">
        <v>0.13855064876085521</v>
      </c>
      <c r="D70" s="132">
        <v>0.14633892021874695</v>
      </c>
      <c r="E70" s="132">
        <v>0.18015734737696423</v>
      </c>
      <c r="F70" s="134">
        <v>0.11302631829110001</v>
      </c>
      <c r="G70" s="133">
        <v>2.8846257510480471E-2</v>
      </c>
      <c r="H70" s="132">
        <v>9.7311046231503134E-2</v>
      </c>
      <c r="I70" s="132">
        <v>0.10382300092379472</v>
      </c>
      <c r="J70" s="134">
        <v>0.14159708810031568</v>
      </c>
      <c r="K70" s="132">
        <v>0.13722738994160044</v>
      </c>
      <c r="L70" s="132">
        <v>0.14524143842041537</v>
      </c>
      <c r="M70" s="132">
        <v>0.15409089110905425</v>
      </c>
      <c r="N70" s="134">
        <v>0.17700030104805251</v>
      </c>
      <c r="O70" s="133">
        <v>0.11260431342798309</v>
      </c>
      <c r="P70" s="132">
        <v>0.11060391416128863</v>
      </c>
      <c r="Q70" s="132">
        <v>0.14567013628071682</v>
      </c>
      <c r="R70" s="134">
        <v>0.14833185401764737</v>
      </c>
      <c r="S70" s="132">
        <v>0.12096368574590081</v>
      </c>
      <c r="T70" s="132">
        <v>0.13072914129852417</v>
      </c>
      <c r="U70" s="132">
        <v>0.11484453360080241</v>
      </c>
      <c r="V70" s="134">
        <v>0.10840735385250981</v>
      </c>
      <c r="W70" s="133">
        <v>0.11243324276211</v>
      </c>
      <c r="X70" s="132">
        <v>0.17642402654732547</v>
      </c>
      <c r="Y70" s="132">
        <v>0.17874858064901691</v>
      </c>
      <c r="Z70" s="134">
        <v>0.15586297400005467</v>
      </c>
      <c r="AA70" s="133">
        <v>0.1383611179210591</v>
      </c>
      <c r="AB70" s="132">
        <v>0.14616849816849817</v>
      </c>
      <c r="AC70" s="134">
        <v>0.135932944606414</v>
      </c>
      <c r="AD70" s="42"/>
      <c r="AE70" s="133">
        <v>0.14509679546989879</v>
      </c>
      <c r="AF70" s="132">
        <v>9.9650495406220785E-2</v>
      </c>
      <c r="AG70" s="132">
        <v>0.15399181190331862</v>
      </c>
      <c r="AH70" s="132">
        <v>0.12936771640825348</v>
      </c>
      <c r="AI70" s="132">
        <v>0.11829749994086899</v>
      </c>
      <c r="AJ70" s="132">
        <v>0.15623864975650253</v>
      </c>
      <c r="AK70" s="132">
        <v>0.14011656854992238</v>
      </c>
    </row>
    <row r="71" spans="1:37" ht="13.5" thickTop="1" x14ac:dyDescent="0.2"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8"/>
      <c r="U71" s="78"/>
      <c r="V71" s="78"/>
      <c r="W71" s="78"/>
      <c r="X71" s="78"/>
      <c r="Y71" s="78"/>
      <c r="Z71" s="81"/>
      <c r="AA71" s="78"/>
      <c r="AB71" s="78"/>
      <c r="AC71" s="78"/>
      <c r="AE71" s="77"/>
      <c r="AF71" s="77"/>
      <c r="AG71" s="77"/>
      <c r="AH71" s="78"/>
      <c r="AI71" s="78"/>
      <c r="AJ71" s="78"/>
      <c r="AK71" s="78"/>
    </row>
    <row r="72" spans="1:37" x14ac:dyDescent="0.2"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8"/>
      <c r="U72" s="78"/>
      <c r="V72" s="78"/>
      <c r="W72" s="77"/>
      <c r="X72" s="78"/>
      <c r="Y72" s="78"/>
      <c r="Z72" s="82"/>
      <c r="AA72" s="78"/>
      <c r="AB72" s="78"/>
      <c r="AC72" s="78"/>
      <c r="AE72" s="77"/>
      <c r="AF72" s="77"/>
      <c r="AG72" s="77"/>
      <c r="AH72" s="78"/>
      <c r="AI72" s="78"/>
      <c r="AJ72" s="78"/>
      <c r="AK72" s="78"/>
    </row>
    <row r="73" spans="1:37" x14ac:dyDescent="0.2">
      <c r="A73" s="43" t="s">
        <v>103</v>
      </c>
      <c r="B73" s="44" t="s">
        <v>104</v>
      </c>
      <c r="C73" s="110">
        <v>798.74499999999989</v>
      </c>
      <c r="D73" s="111">
        <v>1528.7450000000008</v>
      </c>
      <c r="E73" s="111">
        <v>1759.3489999999979</v>
      </c>
      <c r="F73" s="112">
        <v>-444.72199999999964</v>
      </c>
      <c r="G73" s="110">
        <v>57.114000000000047</v>
      </c>
      <c r="H73" s="111">
        <v>1797.9690000000001</v>
      </c>
      <c r="I73" s="111">
        <v>1421.5583099999997</v>
      </c>
      <c r="J73" s="112">
        <v>2033.0699999999993</v>
      </c>
      <c r="K73" s="110">
        <v>4253.0880000000016</v>
      </c>
      <c r="L73" s="111">
        <v>3560.5439999999981</v>
      </c>
      <c r="M73" s="111">
        <v>1660.875</v>
      </c>
      <c r="N73" s="112">
        <v>1608.9300000000012</v>
      </c>
      <c r="O73" s="111">
        <v>1871</v>
      </c>
      <c r="P73" s="111">
        <v>2821</v>
      </c>
      <c r="Q73" s="111">
        <v>2256</v>
      </c>
      <c r="R73" s="112">
        <v>2851</v>
      </c>
      <c r="S73" s="110">
        <v>2084</v>
      </c>
      <c r="T73" s="111">
        <v>2413</v>
      </c>
      <c r="U73" s="111">
        <v>2611</v>
      </c>
      <c r="V73" s="112">
        <v>1174</v>
      </c>
      <c r="W73" s="110">
        <v>617</v>
      </c>
      <c r="X73" s="111">
        <v>1407</v>
      </c>
      <c r="Y73" s="111">
        <v>2552</v>
      </c>
      <c r="Z73" s="112">
        <v>2888</v>
      </c>
      <c r="AA73" s="110">
        <v>-1799</v>
      </c>
      <c r="AB73" s="111">
        <v>2010</v>
      </c>
      <c r="AC73" s="112">
        <v>1418</v>
      </c>
      <c r="AE73" s="110">
        <v>3642.1169999999988</v>
      </c>
      <c r="AF73" s="111">
        <v>5309.7113099999988</v>
      </c>
      <c r="AG73" s="111">
        <v>11083.437000000002</v>
      </c>
      <c r="AH73" s="111">
        <v>9798.9426099999982</v>
      </c>
      <c r="AI73" s="111">
        <v>8282</v>
      </c>
      <c r="AJ73" s="111">
        <v>7464</v>
      </c>
      <c r="AK73" s="111">
        <v>1629</v>
      </c>
    </row>
    <row r="74" spans="1:37" s="33" customFormat="1" x14ac:dyDescent="0.2">
      <c r="A74" s="48" t="s">
        <v>291</v>
      </c>
      <c r="B74" s="49" t="s">
        <v>296</v>
      </c>
      <c r="C74" s="73">
        <v>0</v>
      </c>
      <c r="D74" s="72">
        <v>0</v>
      </c>
      <c r="E74" s="72">
        <v>0</v>
      </c>
      <c r="F74" s="74">
        <v>0</v>
      </c>
      <c r="G74" s="73">
        <v>0</v>
      </c>
      <c r="H74" s="72">
        <v>0</v>
      </c>
      <c r="I74" s="72">
        <v>0</v>
      </c>
      <c r="J74" s="74">
        <v>0</v>
      </c>
      <c r="K74" s="73">
        <v>0</v>
      </c>
      <c r="L74" s="72">
        <v>0</v>
      </c>
      <c r="M74" s="72">
        <v>0</v>
      </c>
      <c r="N74" s="74">
        <v>0</v>
      </c>
      <c r="O74" s="72">
        <v>0</v>
      </c>
      <c r="P74" s="72">
        <v>0</v>
      </c>
      <c r="Q74" s="72">
        <v>0</v>
      </c>
      <c r="R74" s="74">
        <v>0</v>
      </c>
      <c r="S74" s="73">
        <v>0</v>
      </c>
      <c r="T74" s="72">
        <v>0</v>
      </c>
      <c r="U74" s="72">
        <v>0</v>
      </c>
      <c r="V74" s="74">
        <v>0</v>
      </c>
      <c r="W74" s="73">
        <v>768</v>
      </c>
      <c r="X74" s="72">
        <v>1990</v>
      </c>
      <c r="Y74" s="72">
        <v>74</v>
      </c>
      <c r="Z74" s="74">
        <v>0</v>
      </c>
      <c r="AA74" s="73">
        <v>4609</v>
      </c>
      <c r="AB74" s="72">
        <v>0</v>
      </c>
      <c r="AC74" s="74">
        <v>0</v>
      </c>
      <c r="AD74" s="25"/>
      <c r="AE74" s="73">
        <v>0</v>
      </c>
      <c r="AF74" s="72">
        <v>0</v>
      </c>
      <c r="AG74" s="72">
        <v>0</v>
      </c>
      <c r="AH74" s="72">
        <v>0</v>
      </c>
      <c r="AI74" s="72">
        <v>0</v>
      </c>
      <c r="AJ74" s="72">
        <v>2832</v>
      </c>
      <c r="AK74" s="72">
        <v>4609</v>
      </c>
    </row>
    <row r="75" spans="1:37" x14ac:dyDescent="0.2">
      <c r="A75" s="45" t="s">
        <v>287</v>
      </c>
      <c r="B75" s="46" t="s">
        <v>288</v>
      </c>
      <c r="C75" s="85">
        <v>798.74499999999989</v>
      </c>
      <c r="D75" s="84">
        <v>1528.7450000000008</v>
      </c>
      <c r="E75" s="84">
        <v>1759.3489999999979</v>
      </c>
      <c r="F75" s="86">
        <v>-444.72199999999964</v>
      </c>
      <c r="G75" s="85">
        <v>57.114000000000047</v>
      </c>
      <c r="H75" s="84">
        <v>1797.9690000000001</v>
      </c>
      <c r="I75" s="84">
        <v>1421.5583099999997</v>
      </c>
      <c r="J75" s="86">
        <v>2033.0699999999993</v>
      </c>
      <c r="K75" s="85">
        <v>4253.0880000000016</v>
      </c>
      <c r="L75" s="84">
        <v>3560.5439999999981</v>
      </c>
      <c r="M75" s="84">
        <v>1660.875</v>
      </c>
      <c r="N75" s="86">
        <v>1608.9300000000012</v>
      </c>
      <c r="O75" s="84">
        <v>1871</v>
      </c>
      <c r="P75" s="84">
        <v>2821</v>
      </c>
      <c r="Q75" s="84">
        <v>2256</v>
      </c>
      <c r="R75" s="86">
        <v>2851</v>
      </c>
      <c r="S75" s="85">
        <v>2084</v>
      </c>
      <c r="T75" s="84">
        <v>2413</v>
      </c>
      <c r="U75" s="84">
        <v>2611</v>
      </c>
      <c r="V75" s="86">
        <v>1174</v>
      </c>
      <c r="W75" s="84">
        <v>1385</v>
      </c>
      <c r="X75" s="84">
        <v>3397</v>
      </c>
      <c r="Y75" s="84">
        <v>2626</v>
      </c>
      <c r="Z75" s="86">
        <v>2888</v>
      </c>
      <c r="AA75" s="85">
        <v>2810</v>
      </c>
      <c r="AB75" s="84">
        <v>2010</v>
      </c>
      <c r="AC75" s="86">
        <v>1418</v>
      </c>
      <c r="AE75" s="85">
        <v>3642.1169999999988</v>
      </c>
      <c r="AF75" s="84">
        <v>5309.7113099999988</v>
      </c>
      <c r="AG75" s="84">
        <v>11083.437000000002</v>
      </c>
      <c r="AH75" s="84">
        <v>9798.9426099999982</v>
      </c>
      <c r="AI75" s="84">
        <v>8282</v>
      </c>
      <c r="AJ75" s="84">
        <v>10296</v>
      </c>
      <c r="AK75" s="84">
        <v>6238</v>
      </c>
    </row>
    <row r="76" spans="1:37" s="33" customFormat="1" x14ac:dyDescent="0.2">
      <c r="A76" s="48" t="s">
        <v>292</v>
      </c>
      <c r="B76" s="49" t="s">
        <v>297</v>
      </c>
      <c r="C76" s="73">
        <v>0</v>
      </c>
      <c r="D76" s="72">
        <v>0</v>
      </c>
      <c r="E76" s="72">
        <v>0</v>
      </c>
      <c r="F76" s="74">
        <v>0</v>
      </c>
      <c r="G76" s="73">
        <v>0</v>
      </c>
      <c r="H76" s="72">
        <v>0</v>
      </c>
      <c r="I76" s="72">
        <v>0</v>
      </c>
      <c r="J76" s="74">
        <v>0</v>
      </c>
      <c r="K76" s="73">
        <v>176.77100000000002</v>
      </c>
      <c r="L76" s="72">
        <v>176.77100000000002</v>
      </c>
      <c r="M76" s="72">
        <v>596.18200000000002</v>
      </c>
      <c r="N76" s="74">
        <v>1331.924</v>
      </c>
      <c r="O76" s="72">
        <v>338</v>
      </c>
      <c r="P76" s="72">
        <v>334</v>
      </c>
      <c r="Q76" s="72">
        <v>808</v>
      </c>
      <c r="R76" s="74">
        <v>2423</v>
      </c>
      <c r="S76" s="73">
        <v>527</v>
      </c>
      <c r="T76" s="72">
        <v>599</v>
      </c>
      <c r="U76" s="72">
        <v>542</v>
      </c>
      <c r="V76" s="74">
        <v>575</v>
      </c>
      <c r="W76" s="73">
        <v>1502</v>
      </c>
      <c r="X76" s="72">
        <v>1470</v>
      </c>
      <c r="Y76" s="72">
        <v>1470</v>
      </c>
      <c r="Z76" s="74">
        <v>1469</v>
      </c>
      <c r="AA76" s="73">
        <v>1470</v>
      </c>
      <c r="AB76" s="72">
        <v>1482</v>
      </c>
      <c r="AC76" s="74">
        <v>1488</v>
      </c>
      <c r="AD76" s="25"/>
      <c r="AE76" s="73">
        <v>0</v>
      </c>
      <c r="AF76" s="72">
        <v>0</v>
      </c>
      <c r="AG76" s="72">
        <v>2281.6480000000001</v>
      </c>
      <c r="AH76" s="72">
        <v>3902.6580000000004</v>
      </c>
      <c r="AI76" s="72">
        <v>2243</v>
      </c>
      <c r="AJ76" s="72">
        <v>5911</v>
      </c>
      <c r="AK76" s="72">
        <v>4440</v>
      </c>
    </row>
    <row r="77" spans="1:37" x14ac:dyDescent="0.2">
      <c r="A77" s="36" t="s">
        <v>293</v>
      </c>
      <c r="B77" s="37" t="s">
        <v>298</v>
      </c>
      <c r="C77" s="70">
        <v>70</v>
      </c>
      <c r="D77" s="69">
        <v>-206.90299999999999</v>
      </c>
      <c r="E77" s="69">
        <v>70.020999999999987</v>
      </c>
      <c r="F77" s="71">
        <v>141.536</v>
      </c>
      <c r="G77" s="70">
        <v>18.297000000000001</v>
      </c>
      <c r="H77" s="69">
        <v>153.11799999999999</v>
      </c>
      <c r="I77" s="69">
        <v>346.34099999999995</v>
      </c>
      <c r="J77" s="71">
        <v>658.42899999999997</v>
      </c>
      <c r="K77" s="70">
        <v>-1942.675</v>
      </c>
      <c r="L77" s="69">
        <v>21.038999999999987</v>
      </c>
      <c r="M77" s="69">
        <v>-437.904</v>
      </c>
      <c r="N77" s="71">
        <v>687.26499999999999</v>
      </c>
      <c r="O77" s="69">
        <v>196</v>
      </c>
      <c r="P77" s="69">
        <v>-60</v>
      </c>
      <c r="Q77" s="69">
        <v>394</v>
      </c>
      <c r="R77" s="71">
        <v>-470</v>
      </c>
      <c r="S77" s="70">
        <v>-242</v>
      </c>
      <c r="T77" s="69">
        <v>-55</v>
      </c>
      <c r="U77" s="69">
        <v>39</v>
      </c>
      <c r="V77" s="71">
        <v>47</v>
      </c>
      <c r="W77" s="70">
        <v>307</v>
      </c>
      <c r="X77" s="69">
        <v>55</v>
      </c>
      <c r="Y77" s="69">
        <v>1158</v>
      </c>
      <c r="Z77" s="71">
        <v>-293</v>
      </c>
      <c r="AA77" s="70">
        <v>-794</v>
      </c>
      <c r="AB77" s="69">
        <v>582</v>
      </c>
      <c r="AC77" s="71">
        <v>-28</v>
      </c>
      <c r="AE77" s="70">
        <v>74.653999999999996</v>
      </c>
      <c r="AF77" s="69">
        <v>1176.1849999999999</v>
      </c>
      <c r="AG77" s="69">
        <v>-1672.2750000000001</v>
      </c>
      <c r="AH77" s="69">
        <v>60</v>
      </c>
      <c r="AI77" s="69">
        <v>-211</v>
      </c>
      <c r="AJ77" s="69">
        <v>1227</v>
      </c>
      <c r="AK77" s="69">
        <v>-240</v>
      </c>
    </row>
    <row r="78" spans="1:37" s="33" customFormat="1" x14ac:dyDescent="0.2">
      <c r="A78" s="38" t="s">
        <v>278</v>
      </c>
      <c r="B78" s="39" t="s">
        <v>323</v>
      </c>
      <c r="C78" s="89">
        <v>868.74499999999989</v>
      </c>
      <c r="D78" s="88">
        <v>1321.8420000000008</v>
      </c>
      <c r="E78" s="88">
        <v>1829.3699999999978</v>
      </c>
      <c r="F78" s="90">
        <v>-303.18599999999964</v>
      </c>
      <c r="G78" s="89">
        <v>75.411000000000044</v>
      </c>
      <c r="H78" s="88">
        <v>1951.087</v>
      </c>
      <c r="I78" s="88">
        <v>1767.8993099999996</v>
      </c>
      <c r="J78" s="90">
        <v>2691.4989999999993</v>
      </c>
      <c r="K78" s="89">
        <v>2487.1840000000011</v>
      </c>
      <c r="L78" s="88">
        <v>3758.3539999999985</v>
      </c>
      <c r="M78" s="88">
        <v>1819.1529999999998</v>
      </c>
      <c r="N78" s="90">
        <v>3628.1190000000011</v>
      </c>
      <c r="O78" s="88">
        <v>2405</v>
      </c>
      <c r="P78" s="88">
        <v>3095</v>
      </c>
      <c r="Q78" s="88">
        <v>3458</v>
      </c>
      <c r="R78" s="90">
        <v>4804</v>
      </c>
      <c r="S78" s="89">
        <v>2369</v>
      </c>
      <c r="T78" s="88">
        <v>2957</v>
      </c>
      <c r="U78" s="88">
        <v>3192</v>
      </c>
      <c r="V78" s="90">
        <v>1796</v>
      </c>
      <c r="W78" s="89">
        <v>3194</v>
      </c>
      <c r="X78" s="88">
        <v>4922</v>
      </c>
      <c r="Y78" s="88">
        <v>5254</v>
      </c>
      <c r="Z78" s="90">
        <v>4064</v>
      </c>
      <c r="AA78" s="89">
        <v>3486</v>
      </c>
      <c r="AB78" s="88">
        <v>4074</v>
      </c>
      <c r="AC78" s="90">
        <v>2878</v>
      </c>
      <c r="AD78" s="25"/>
      <c r="AE78" s="89">
        <v>3716.7709999999988</v>
      </c>
      <c r="AF78" s="88">
        <v>6485.8963099999983</v>
      </c>
      <c r="AG78" s="88">
        <v>11692.81</v>
      </c>
      <c r="AH78" s="88">
        <v>13761.600609999998</v>
      </c>
      <c r="AI78" s="88">
        <v>10314</v>
      </c>
      <c r="AJ78" s="88">
        <v>17434</v>
      </c>
      <c r="AK78" s="88">
        <v>10438</v>
      </c>
    </row>
    <row r="79" spans="1:37" s="28" customFormat="1" ht="13.5" thickBot="1" x14ac:dyDescent="0.25">
      <c r="A79" s="66" t="s">
        <v>318</v>
      </c>
      <c r="B79" s="64" t="s">
        <v>286</v>
      </c>
      <c r="C79" s="132">
        <v>8.1046245650415363E-2</v>
      </c>
      <c r="D79" s="132">
        <v>0.11214794846109453</v>
      </c>
      <c r="E79" s="132">
        <v>0.15033821722774032</v>
      </c>
      <c r="F79" s="134">
        <v>-2.6201278667613796E-2</v>
      </c>
      <c r="G79" s="133">
        <v>7.8174305345347379E-3</v>
      </c>
      <c r="H79" s="132">
        <v>0.167122170624042</v>
      </c>
      <c r="I79" s="132">
        <v>0.12302644975756907</v>
      </c>
      <c r="J79" s="134">
        <v>0.17359296288759726</v>
      </c>
      <c r="K79" s="132">
        <v>0.14926433490254343</v>
      </c>
      <c r="L79" s="132">
        <v>0.21206519233736962</v>
      </c>
      <c r="M79" s="132">
        <v>0.10207920489288055</v>
      </c>
      <c r="N79" s="134">
        <v>0.19294085126348984</v>
      </c>
      <c r="O79" s="133">
        <v>0.13032404898666955</v>
      </c>
      <c r="P79" s="132">
        <v>0.16239047169316334</v>
      </c>
      <c r="Q79" s="132">
        <v>0.18553492864041207</v>
      </c>
      <c r="R79" s="134">
        <v>0.25082232548425837</v>
      </c>
      <c r="S79" s="132">
        <v>0.11915300271602454</v>
      </c>
      <c r="T79" s="132">
        <v>0.14402610686279285</v>
      </c>
      <c r="U79" s="132">
        <v>0.16008024072216651</v>
      </c>
      <c r="V79" s="134">
        <v>7.419954554844041E-2</v>
      </c>
      <c r="W79" s="133">
        <v>9.9753271495049811E-2</v>
      </c>
      <c r="X79" s="132">
        <v>0.14984625688799585</v>
      </c>
      <c r="Y79" s="132">
        <v>0.15699515926612084</v>
      </c>
      <c r="Z79" s="134">
        <v>0.1111080733794461</v>
      </c>
      <c r="AA79" s="133">
        <v>0.10682765383672468</v>
      </c>
      <c r="AB79" s="132">
        <v>0.11938461538461538</v>
      </c>
      <c r="AC79" s="134">
        <v>8.0679524557075583E-2</v>
      </c>
      <c r="AD79" s="42"/>
      <c r="AE79" s="133">
        <v>8.0370434304517513E-2</v>
      </c>
      <c r="AF79" s="132">
        <v>0.12668789383673854</v>
      </c>
      <c r="AG79" s="132">
        <v>0.16466221812807685</v>
      </c>
      <c r="AH79" s="132">
        <v>0.18274659544911115</v>
      </c>
      <c r="AI79" s="132">
        <v>0.12197544880437096</v>
      </c>
      <c r="AJ79" s="132">
        <v>0.12922784988399588</v>
      </c>
      <c r="AK79" s="132">
        <v>0.10190473401087582</v>
      </c>
    </row>
    <row r="80" spans="1:37" ht="13.5" thickTop="1" x14ac:dyDescent="0.2"/>
    <row r="81" spans="31:31" x14ac:dyDescent="0.2">
      <c r="AE81" s="5"/>
    </row>
    <row r="82" spans="31:31" x14ac:dyDescent="0.2">
      <c r="AE82" s="5"/>
    </row>
    <row r="83" spans="31:31" x14ac:dyDescent="0.2">
      <c r="AE83" s="55"/>
    </row>
  </sheetData>
  <pageMargins left="0.25" right="0.25" top="0.75" bottom="0.75" header="0.3" footer="0.3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K58"/>
  <sheetViews>
    <sheetView showGridLines="0" view="pageBreakPreview" zoomScaleNormal="80" zoomScaleSheetLayoutView="100" workbookViewId="0">
      <pane xSplit="2" ySplit="2" topLeftCell="AE39" activePane="bottomRight" state="frozen"/>
      <selection pane="topRight"/>
      <selection pane="bottomLeft"/>
      <selection pane="bottomRight" activeCell="AK56" sqref="AK56"/>
    </sheetView>
  </sheetViews>
  <sheetFormatPr defaultColWidth="9.140625" defaultRowHeight="15.75" outlineLevelCol="1" x14ac:dyDescent="0.3"/>
  <cols>
    <col min="1" max="1" width="49.28515625" style="142" bestFit="1" customWidth="1"/>
    <col min="2" max="2" width="39.28515625" style="142" customWidth="1"/>
    <col min="3" max="5" width="13.7109375" style="142" hidden="1" customWidth="1" outlineLevel="1"/>
    <col min="6" max="6" width="13.7109375" style="142" customWidth="1" collapsed="1"/>
    <col min="7" max="9" width="13.7109375" style="142" hidden="1" customWidth="1" outlineLevel="1"/>
    <col min="10" max="10" width="13.7109375" style="142" customWidth="1" collapsed="1"/>
    <col min="11" max="13" width="13.7109375" style="142" hidden="1" customWidth="1" outlineLevel="1"/>
    <col min="14" max="14" width="13.7109375" style="142" customWidth="1" collapsed="1"/>
    <col min="15" max="17" width="13.7109375" style="142" hidden="1" customWidth="1" outlineLevel="1"/>
    <col min="18" max="18" width="13.7109375" style="142" customWidth="1" collapsed="1"/>
    <col min="19" max="21" width="13.7109375" style="142" hidden="1" customWidth="1" outlineLevel="1"/>
    <col min="22" max="22" width="13.7109375" style="142" customWidth="1" collapsed="1"/>
    <col min="23" max="25" width="13.7109375" style="176" hidden="1" customWidth="1" outlineLevel="1" collapsed="1"/>
    <col min="26" max="26" width="13.7109375" style="142" customWidth="1" collapsed="1"/>
    <col min="27" max="27" width="13.7109375" style="142" hidden="1" customWidth="1" outlineLevel="1" collapsed="1"/>
    <col min="28" max="29" width="13.7109375" style="142" hidden="1" customWidth="1" outlineLevel="1"/>
    <col min="30" max="30" width="13.7109375" style="142" customWidth="1" collapsed="1"/>
    <col min="31" max="31" width="13.7109375" style="142" hidden="1" customWidth="1" outlineLevel="1" collapsed="1"/>
    <col min="32" max="33" width="13.7109375" style="142" hidden="1" customWidth="1" outlineLevel="1"/>
    <col min="34" max="34" width="13.7109375" style="142" customWidth="1" collapsed="1"/>
    <col min="35" max="36" width="13.7109375" style="142" hidden="1" customWidth="1" outlineLevel="1"/>
    <col min="37" max="37" width="13.7109375" style="142" customWidth="1" collapsed="1"/>
    <col min="38" max="16384" width="9.140625" style="142"/>
  </cols>
  <sheetData>
    <row r="1" spans="1:37" x14ac:dyDescent="0.3">
      <c r="A1" s="195" t="s">
        <v>111</v>
      </c>
      <c r="B1" s="196"/>
      <c r="C1" s="197" t="s">
        <v>112</v>
      </c>
      <c r="D1" s="198" t="s">
        <v>113</v>
      </c>
      <c r="E1" s="198" t="s">
        <v>114</v>
      </c>
      <c r="F1" s="199" t="s">
        <v>115</v>
      </c>
      <c r="G1" s="198" t="s">
        <v>116</v>
      </c>
      <c r="H1" s="198" t="s">
        <v>117</v>
      </c>
      <c r="I1" s="198" t="s">
        <v>118</v>
      </c>
      <c r="J1" s="199" t="s">
        <v>119</v>
      </c>
      <c r="K1" s="197" t="s">
        <v>120</v>
      </c>
      <c r="L1" s="198" t="s">
        <v>121</v>
      </c>
      <c r="M1" s="198" t="s">
        <v>122</v>
      </c>
      <c r="N1" s="199" t="s">
        <v>123</v>
      </c>
      <c r="O1" s="198" t="s">
        <v>124</v>
      </c>
      <c r="P1" s="198" t="s">
        <v>125</v>
      </c>
      <c r="Q1" s="198" t="s">
        <v>126</v>
      </c>
      <c r="R1" s="199" t="s">
        <v>127</v>
      </c>
      <c r="S1" s="197" t="s">
        <v>128</v>
      </c>
      <c r="T1" s="198" t="s">
        <v>129</v>
      </c>
      <c r="U1" s="198" t="s">
        <v>130</v>
      </c>
      <c r="V1" s="199" t="s">
        <v>131</v>
      </c>
      <c r="W1" s="200" t="s">
        <v>205</v>
      </c>
      <c r="X1" s="200" t="s">
        <v>213</v>
      </c>
      <c r="Y1" s="200" t="s">
        <v>279</v>
      </c>
      <c r="Z1" s="199" t="s">
        <v>299</v>
      </c>
      <c r="AA1" s="197" t="s">
        <v>309</v>
      </c>
      <c r="AB1" s="198" t="s">
        <v>332</v>
      </c>
      <c r="AC1" s="198" t="s">
        <v>338</v>
      </c>
      <c r="AD1" s="199" t="s">
        <v>347</v>
      </c>
      <c r="AE1" s="197" t="s">
        <v>352</v>
      </c>
      <c r="AF1" s="198" t="s">
        <v>378</v>
      </c>
      <c r="AG1" s="198" t="s">
        <v>380</v>
      </c>
      <c r="AH1" s="199" t="s">
        <v>391</v>
      </c>
      <c r="AI1" s="197" t="s">
        <v>398</v>
      </c>
      <c r="AJ1" s="198" t="s">
        <v>428</v>
      </c>
      <c r="AK1" s="199" t="s">
        <v>459</v>
      </c>
    </row>
    <row r="2" spans="1:37" x14ac:dyDescent="0.3">
      <c r="A2" s="143"/>
      <c r="B2" s="144" t="s">
        <v>25</v>
      </c>
      <c r="C2" s="145" t="s">
        <v>132</v>
      </c>
      <c r="D2" s="146" t="s">
        <v>133</v>
      </c>
      <c r="E2" s="146" t="s">
        <v>134</v>
      </c>
      <c r="F2" s="147" t="s">
        <v>135</v>
      </c>
      <c r="G2" s="146" t="s">
        <v>136</v>
      </c>
      <c r="H2" s="146" t="s">
        <v>137</v>
      </c>
      <c r="I2" s="146" t="s">
        <v>138</v>
      </c>
      <c r="J2" s="147" t="s">
        <v>139</v>
      </c>
      <c r="K2" s="145" t="s">
        <v>140</v>
      </c>
      <c r="L2" s="146" t="s">
        <v>141</v>
      </c>
      <c r="M2" s="146" t="s">
        <v>142</v>
      </c>
      <c r="N2" s="147" t="s">
        <v>143</v>
      </c>
      <c r="O2" s="146" t="s">
        <v>144</v>
      </c>
      <c r="P2" s="146" t="s">
        <v>145</v>
      </c>
      <c r="Q2" s="146" t="s">
        <v>146</v>
      </c>
      <c r="R2" s="147" t="s">
        <v>147</v>
      </c>
      <c r="S2" s="145" t="s">
        <v>148</v>
      </c>
      <c r="T2" s="146" t="s">
        <v>149</v>
      </c>
      <c r="U2" s="146" t="s">
        <v>150</v>
      </c>
      <c r="V2" s="147" t="s">
        <v>151</v>
      </c>
      <c r="W2" s="148" t="s">
        <v>206</v>
      </c>
      <c r="X2" s="148" t="s">
        <v>214</v>
      </c>
      <c r="Y2" s="148" t="s">
        <v>280</v>
      </c>
      <c r="Z2" s="147" t="s">
        <v>300</v>
      </c>
      <c r="AA2" s="145" t="s">
        <v>310</v>
      </c>
      <c r="AB2" s="146" t="s">
        <v>333</v>
      </c>
      <c r="AC2" s="146" t="s">
        <v>339</v>
      </c>
      <c r="AD2" s="147" t="s">
        <v>346</v>
      </c>
      <c r="AE2" s="145" t="s">
        <v>353</v>
      </c>
      <c r="AF2" s="146" t="s">
        <v>379</v>
      </c>
      <c r="AG2" s="146" t="s">
        <v>381</v>
      </c>
      <c r="AH2" s="147" t="s">
        <v>392</v>
      </c>
      <c r="AI2" s="145" t="s">
        <v>399</v>
      </c>
      <c r="AJ2" s="146" t="s">
        <v>429</v>
      </c>
      <c r="AK2" s="147" t="s">
        <v>460</v>
      </c>
    </row>
    <row r="3" spans="1:37" ht="12.75" customHeight="1" x14ac:dyDescent="0.3">
      <c r="A3" s="149" t="s">
        <v>152</v>
      </c>
      <c r="B3" s="150" t="s">
        <v>153</v>
      </c>
      <c r="C3" s="151">
        <v>24545</v>
      </c>
      <c r="D3" s="152">
        <v>27604</v>
      </c>
      <c r="E3" s="152">
        <v>30850</v>
      </c>
      <c r="F3" s="153">
        <v>33704</v>
      </c>
      <c r="G3" s="152">
        <v>67319</v>
      </c>
      <c r="H3" s="152">
        <v>75480</v>
      </c>
      <c r="I3" s="152">
        <v>77595</v>
      </c>
      <c r="J3" s="153">
        <v>79489</v>
      </c>
      <c r="K3" s="151">
        <v>85264</v>
      </c>
      <c r="L3" s="152">
        <v>83066</v>
      </c>
      <c r="M3" s="152">
        <v>86641</v>
      </c>
      <c r="N3" s="153">
        <v>85230.257000000012</v>
      </c>
      <c r="O3" s="152">
        <v>94876.624000000011</v>
      </c>
      <c r="P3" s="152">
        <v>89906.606</v>
      </c>
      <c r="Q3" s="152">
        <v>99841.027000000002</v>
      </c>
      <c r="R3" s="153">
        <v>98204</v>
      </c>
      <c r="S3" s="151">
        <v>100912</v>
      </c>
      <c r="T3" s="152">
        <v>100727</v>
      </c>
      <c r="U3" s="152">
        <v>106065</v>
      </c>
      <c r="V3" s="153">
        <v>155324</v>
      </c>
      <c r="W3" s="154">
        <v>150749</v>
      </c>
      <c r="X3" s="154">
        <v>148932</v>
      </c>
      <c r="Y3" s="154">
        <v>150921</v>
      </c>
      <c r="Z3" s="153">
        <v>157501</v>
      </c>
      <c r="AA3" s="151">
        <v>152721</v>
      </c>
      <c r="AB3" s="152">
        <v>154286</v>
      </c>
      <c r="AC3" s="152">
        <v>157100</v>
      </c>
      <c r="AD3" s="153">
        <v>167430</v>
      </c>
      <c r="AE3" s="151">
        <v>228265</v>
      </c>
      <c r="AF3" s="152">
        <v>280165</v>
      </c>
      <c r="AG3" s="152">
        <v>618252</v>
      </c>
      <c r="AH3" s="153">
        <v>619992</v>
      </c>
      <c r="AI3" s="151">
        <v>608760</v>
      </c>
      <c r="AJ3" s="152">
        <v>605953</v>
      </c>
      <c r="AK3" s="153">
        <v>611378</v>
      </c>
    </row>
    <row r="4" spans="1:37" ht="12.75" customHeight="1" x14ac:dyDescent="0.3">
      <c r="A4" s="155" t="s">
        <v>154</v>
      </c>
      <c r="B4" s="156" t="s">
        <v>96</v>
      </c>
      <c r="C4" s="157">
        <v>9198</v>
      </c>
      <c r="D4" s="158">
        <v>12364</v>
      </c>
      <c r="E4" s="158">
        <v>15856</v>
      </c>
      <c r="F4" s="159">
        <v>19210</v>
      </c>
      <c r="G4" s="158">
        <v>51685</v>
      </c>
      <c r="H4" s="158">
        <v>44673</v>
      </c>
      <c r="I4" s="158">
        <v>47221</v>
      </c>
      <c r="J4" s="159">
        <v>50362</v>
      </c>
      <c r="K4" s="157">
        <v>54200</v>
      </c>
      <c r="L4" s="158">
        <v>51985</v>
      </c>
      <c r="M4" s="158">
        <v>55742</v>
      </c>
      <c r="N4" s="159">
        <v>57129.641000000003</v>
      </c>
      <c r="O4" s="158">
        <v>59538.720000000001</v>
      </c>
      <c r="P4" s="158">
        <v>55567.724000000009</v>
      </c>
      <c r="Q4" s="158">
        <v>66782.308999999994</v>
      </c>
      <c r="R4" s="159">
        <v>64254</v>
      </c>
      <c r="S4" s="157">
        <v>67166</v>
      </c>
      <c r="T4" s="158">
        <v>67496</v>
      </c>
      <c r="U4" s="160">
        <v>73418</v>
      </c>
      <c r="V4" s="159">
        <v>44996</v>
      </c>
      <c r="W4" s="161">
        <v>41855</v>
      </c>
      <c r="X4" s="161">
        <v>41271</v>
      </c>
      <c r="Y4" s="161">
        <v>45078</v>
      </c>
      <c r="Z4" s="159">
        <v>52075</v>
      </c>
      <c r="AA4" s="157">
        <v>49298</v>
      </c>
      <c r="AB4" s="158">
        <v>51987</v>
      </c>
      <c r="AC4" s="158">
        <v>55013</v>
      </c>
      <c r="AD4" s="159">
        <v>51722</v>
      </c>
      <c r="AE4" s="157">
        <v>59753</v>
      </c>
      <c r="AF4" s="158">
        <v>59839</v>
      </c>
      <c r="AG4" s="158">
        <v>397499</v>
      </c>
      <c r="AH4" s="159">
        <v>393040</v>
      </c>
      <c r="AI4" s="157">
        <v>379092</v>
      </c>
      <c r="AJ4" s="158">
        <v>366837</v>
      </c>
      <c r="AK4" s="159">
        <v>369279</v>
      </c>
    </row>
    <row r="5" spans="1:37" ht="12.75" customHeight="1" x14ac:dyDescent="0.3">
      <c r="A5" s="162" t="s">
        <v>155</v>
      </c>
      <c r="B5" s="163" t="s">
        <v>156</v>
      </c>
      <c r="C5" s="164">
        <v>843</v>
      </c>
      <c r="D5" s="165">
        <v>2868</v>
      </c>
      <c r="E5" s="165">
        <v>5763</v>
      </c>
      <c r="F5" s="166">
        <v>14152</v>
      </c>
      <c r="G5" s="165">
        <v>46556</v>
      </c>
      <c r="H5" s="165">
        <v>37445</v>
      </c>
      <c r="I5" s="165">
        <v>38885</v>
      </c>
      <c r="J5" s="166">
        <v>42146</v>
      </c>
      <c r="K5" s="164">
        <v>39624</v>
      </c>
      <c r="L5" s="165">
        <v>38408</v>
      </c>
      <c r="M5" s="165">
        <v>40864</v>
      </c>
      <c r="N5" s="166">
        <v>44105.406000000003</v>
      </c>
      <c r="O5" s="165">
        <v>46439.858</v>
      </c>
      <c r="P5" s="165">
        <v>39241.478999999999</v>
      </c>
      <c r="Q5" s="165">
        <v>50098.125</v>
      </c>
      <c r="R5" s="166">
        <v>47872</v>
      </c>
      <c r="S5" s="164">
        <v>50236</v>
      </c>
      <c r="T5" s="165">
        <v>52896</v>
      </c>
      <c r="U5" s="165">
        <v>59571</v>
      </c>
      <c r="V5" s="166">
        <v>26405</v>
      </c>
      <c r="W5" s="167">
        <v>23662</v>
      </c>
      <c r="X5" s="167">
        <v>20942</v>
      </c>
      <c r="Y5" s="167">
        <v>20579</v>
      </c>
      <c r="Z5" s="166">
        <v>30001</v>
      </c>
      <c r="AA5" s="164">
        <v>22869</v>
      </c>
      <c r="AB5" s="165">
        <v>24716</v>
      </c>
      <c r="AC5" s="165">
        <v>25394</v>
      </c>
      <c r="AD5" s="166">
        <v>26037</v>
      </c>
      <c r="AE5" s="164">
        <v>24599</v>
      </c>
      <c r="AF5" s="165">
        <v>25289</v>
      </c>
      <c r="AG5" s="165">
        <v>368290</v>
      </c>
      <c r="AH5" s="166">
        <v>364985</v>
      </c>
      <c r="AI5" s="164">
        <v>340917</v>
      </c>
      <c r="AJ5" s="165">
        <v>336293</v>
      </c>
      <c r="AK5" s="166">
        <v>339728</v>
      </c>
    </row>
    <row r="6" spans="1:37" ht="12.75" customHeight="1" x14ac:dyDescent="0.3">
      <c r="A6" s="168" t="s">
        <v>157</v>
      </c>
      <c r="B6" s="169" t="s">
        <v>158</v>
      </c>
      <c r="C6" s="170">
        <v>4966</v>
      </c>
      <c r="D6" s="171">
        <v>6061</v>
      </c>
      <c r="E6" s="171">
        <v>6788</v>
      </c>
      <c r="F6" s="172">
        <v>3288</v>
      </c>
      <c r="G6" s="171">
        <v>3470</v>
      </c>
      <c r="H6" s="171">
        <v>4705</v>
      </c>
      <c r="I6" s="171">
        <v>5343</v>
      </c>
      <c r="J6" s="172">
        <v>5517</v>
      </c>
      <c r="K6" s="170">
        <v>10834</v>
      </c>
      <c r="L6" s="171">
        <v>8575</v>
      </c>
      <c r="M6" s="171">
        <v>10079</v>
      </c>
      <c r="N6" s="172">
        <v>10556.19</v>
      </c>
      <c r="O6" s="171">
        <v>9911.0830000000005</v>
      </c>
      <c r="P6" s="171">
        <v>11962.781000000001</v>
      </c>
      <c r="Q6" s="171">
        <v>12099.457</v>
      </c>
      <c r="R6" s="172">
        <v>12139</v>
      </c>
      <c r="S6" s="170">
        <v>12952</v>
      </c>
      <c r="T6" s="171">
        <v>10672</v>
      </c>
      <c r="U6" s="171">
        <v>9735</v>
      </c>
      <c r="V6" s="172">
        <v>14508</v>
      </c>
      <c r="W6" s="173">
        <v>14383</v>
      </c>
      <c r="X6" s="173">
        <v>16485</v>
      </c>
      <c r="Y6" s="173">
        <v>20369</v>
      </c>
      <c r="Z6" s="172">
        <v>18827</v>
      </c>
      <c r="AA6" s="170">
        <v>23010</v>
      </c>
      <c r="AB6" s="171">
        <v>22686</v>
      </c>
      <c r="AC6" s="171">
        <v>25670</v>
      </c>
      <c r="AD6" s="172">
        <v>22254</v>
      </c>
      <c r="AE6" s="170">
        <v>30150</v>
      </c>
      <c r="AF6" s="171">
        <v>27980</v>
      </c>
      <c r="AG6" s="171">
        <v>23355</v>
      </c>
      <c r="AH6" s="172">
        <v>21628</v>
      </c>
      <c r="AI6" s="170">
        <v>29748</v>
      </c>
      <c r="AJ6" s="171">
        <v>23259</v>
      </c>
      <c r="AK6" s="172">
        <v>22111</v>
      </c>
    </row>
    <row r="7" spans="1:37" ht="12.75" customHeight="1" x14ac:dyDescent="0.3">
      <c r="A7" s="201" t="s">
        <v>159</v>
      </c>
      <c r="B7" s="202" t="s">
        <v>383</v>
      </c>
      <c r="C7" s="203">
        <v>29</v>
      </c>
      <c r="D7" s="204">
        <v>36</v>
      </c>
      <c r="E7" s="204">
        <v>74</v>
      </c>
      <c r="F7" s="205">
        <v>297</v>
      </c>
      <c r="G7" s="204">
        <v>309</v>
      </c>
      <c r="H7" s="204">
        <v>283</v>
      </c>
      <c r="I7" s="204">
        <v>244</v>
      </c>
      <c r="J7" s="205">
        <v>288</v>
      </c>
      <c r="K7" s="203">
        <v>379</v>
      </c>
      <c r="L7" s="204">
        <v>204</v>
      </c>
      <c r="M7" s="204">
        <v>107</v>
      </c>
      <c r="N7" s="205">
        <v>21.673999999999999</v>
      </c>
      <c r="O7" s="204">
        <v>76.927000000000007</v>
      </c>
      <c r="P7" s="204">
        <v>49.122</v>
      </c>
      <c r="Q7" s="204">
        <v>51.606000000000002</v>
      </c>
      <c r="R7" s="205">
        <v>0</v>
      </c>
      <c r="S7" s="203">
        <v>177</v>
      </c>
      <c r="T7" s="204">
        <v>117</v>
      </c>
      <c r="U7" s="204">
        <v>109</v>
      </c>
      <c r="V7" s="205">
        <v>0</v>
      </c>
      <c r="W7" s="206">
        <v>0</v>
      </c>
      <c r="X7" s="206">
        <v>0</v>
      </c>
      <c r="Y7" s="206">
        <v>0</v>
      </c>
      <c r="Z7" s="205">
        <v>50</v>
      </c>
      <c r="AA7" s="203">
        <v>0</v>
      </c>
      <c r="AB7" s="204">
        <v>0</v>
      </c>
      <c r="AC7" s="204">
        <v>0</v>
      </c>
      <c r="AD7" s="205">
        <v>79</v>
      </c>
      <c r="AE7" s="203">
        <v>699</v>
      </c>
      <c r="AF7" s="204">
        <v>607</v>
      </c>
      <c r="AG7" s="204">
        <v>440</v>
      </c>
      <c r="AH7" s="205">
        <v>288</v>
      </c>
      <c r="AI7" s="203">
        <v>850</v>
      </c>
      <c r="AJ7" s="204">
        <v>794</v>
      </c>
      <c r="AK7" s="205">
        <v>837</v>
      </c>
    </row>
    <row r="8" spans="1:37" ht="12.75" customHeight="1" x14ac:dyDescent="0.3">
      <c r="A8" s="168" t="s">
        <v>160</v>
      </c>
      <c r="B8" s="169" t="s">
        <v>161</v>
      </c>
      <c r="C8" s="170">
        <v>3097</v>
      </c>
      <c r="D8" s="171">
        <v>2816</v>
      </c>
      <c r="E8" s="171">
        <v>2682</v>
      </c>
      <c r="F8" s="172">
        <v>1401</v>
      </c>
      <c r="G8" s="171">
        <v>1280</v>
      </c>
      <c r="H8" s="171">
        <v>1410</v>
      </c>
      <c r="I8" s="171">
        <v>1649</v>
      </c>
      <c r="J8" s="172">
        <v>1927</v>
      </c>
      <c r="K8" s="170">
        <v>2369</v>
      </c>
      <c r="L8" s="171">
        <v>3484</v>
      </c>
      <c r="M8" s="171">
        <v>3696</v>
      </c>
      <c r="N8" s="172">
        <v>2376.163</v>
      </c>
      <c r="O8" s="171">
        <v>2987.741</v>
      </c>
      <c r="P8" s="171">
        <v>3486.4319999999998</v>
      </c>
      <c r="Q8" s="171">
        <v>3700.777</v>
      </c>
      <c r="R8" s="172">
        <v>4054</v>
      </c>
      <c r="S8" s="170">
        <v>3691</v>
      </c>
      <c r="T8" s="171">
        <v>2810</v>
      </c>
      <c r="U8" s="171">
        <v>2929</v>
      </c>
      <c r="V8" s="172">
        <v>3698</v>
      </c>
      <c r="W8" s="173">
        <v>3333</v>
      </c>
      <c r="X8" s="173">
        <v>2038</v>
      </c>
      <c r="Y8" s="173">
        <v>2445</v>
      </c>
      <c r="Z8" s="172">
        <v>2810</v>
      </c>
      <c r="AA8" s="170">
        <v>3176</v>
      </c>
      <c r="AB8" s="171">
        <v>3845</v>
      </c>
      <c r="AC8" s="171">
        <v>3570</v>
      </c>
      <c r="AD8" s="172">
        <v>2552</v>
      </c>
      <c r="AE8" s="170">
        <v>3499</v>
      </c>
      <c r="AF8" s="171">
        <v>4859</v>
      </c>
      <c r="AG8" s="171">
        <v>4036</v>
      </c>
      <c r="AH8" s="172">
        <v>4357</v>
      </c>
      <c r="AI8" s="170">
        <v>5594</v>
      </c>
      <c r="AJ8" s="171">
        <v>5603</v>
      </c>
      <c r="AK8" s="172">
        <v>5943</v>
      </c>
    </row>
    <row r="9" spans="1:37" ht="12.75" customHeight="1" x14ac:dyDescent="0.3">
      <c r="A9" s="162" t="s">
        <v>354</v>
      </c>
      <c r="B9" s="163" t="s">
        <v>325</v>
      </c>
      <c r="C9" s="164">
        <v>0</v>
      </c>
      <c r="D9" s="165">
        <v>0</v>
      </c>
      <c r="E9" s="165">
        <v>0</v>
      </c>
      <c r="F9" s="166">
        <v>0</v>
      </c>
      <c r="G9" s="165">
        <v>0</v>
      </c>
      <c r="H9" s="165">
        <v>0</v>
      </c>
      <c r="I9" s="165">
        <v>410</v>
      </c>
      <c r="J9" s="166">
        <v>410</v>
      </c>
      <c r="K9" s="164">
        <v>410</v>
      </c>
      <c r="L9" s="165">
        <v>0</v>
      </c>
      <c r="M9" s="165">
        <v>0</v>
      </c>
      <c r="N9" s="166">
        <v>0</v>
      </c>
      <c r="O9" s="165">
        <v>0</v>
      </c>
      <c r="P9" s="165">
        <v>0</v>
      </c>
      <c r="Q9" s="165">
        <v>0</v>
      </c>
      <c r="R9" s="166">
        <v>0</v>
      </c>
      <c r="S9" s="164">
        <v>0</v>
      </c>
      <c r="T9" s="165">
        <v>0</v>
      </c>
      <c r="U9" s="165">
        <v>0</v>
      </c>
      <c r="V9" s="166">
        <v>0</v>
      </c>
      <c r="W9" s="167">
        <v>0</v>
      </c>
      <c r="X9" s="167">
        <v>0</v>
      </c>
      <c r="Y9" s="167">
        <v>0</v>
      </c>
      <c r="Z9" s="166">
        <v>0</v>
      </c>
      <c r="AA9" s="164">
        <v>0</v>
      </c>
      <c r="AB9" s="165">
        <v>0</v>
      </c>
      <c r="AC9" s="165">
        <v>56</v>
      </c>
      <c r="AD9" s="166">
        <v>56</v>
      </c>
      <c r="AE9" s="164">
        <v>0</v>
      </c>
      <c r="AF9" s="165">
        <v>0</v>
      </c>
      <c r="AG9" s="165" t="s">
        <v>212</v>
      </c>
      <c r="AH9" s="166">
        <v>0</v>
      </c>
      <c r="AI9" s="164">
        <v>0</v>
      </c>
      <c r="AJ9" s="165">
        <v>0</v>
      </c>
      <c r="AK9" s="166">
        <v>0</v>
      </c>
    </row>
    <row r="10" spans="1:37" ht="12.75" customHeight="1" x14ac:dyDescent="0.3">
      <c r="A10" s="168" t="s">
        <v>162</v>
      </c>
      <c r="B10" s="169" t="s">
        <v>209</v>
      </c>
      <c r="C10" s="170">
        <v>263</v>
      </c>
      <c r="D10" s="171">
        <v>583</v>
      </c>
      <c r="E10" s="171">
        <v>549</v>
      </c>
      <c r="F10" s="172">
        <v>72</v>
      </c>
      <c r="G10" s="171">
        <v>70</v>
      </c>
      <c r="H10" s="171">
        <v>830</v>
      </c>
      <c r="I10" s="171">
        <v>690</v>
      </c>
      <c r="J10" s="172">
        <v>74</v>
      </c>
      <c r="K10" s="170">
        <v>69</v>
      </c>
      <c r="L10" s="171">
        <v>799</v>
      </c>
      <c r="M10" s="171">
        <v>690</v>
      </c>
      <c r="N10" s="172">
        <v>70.207999999999998</v>
      </c>
      <c r="O10" s="171">
        <v>123.111</v>
      </c>
      <c r="P10" s="171">
        <v>827.91</v>
      </c>
      <c r="Q10" s="171">
        <v>832.34400000000005</v>
      </c>
      <c r="R10" s="172">
        <v>189</v>
      </c>
      <c r="S10" s="170">
        <v>110</v>
      </c>
      <c r="T10" s="171">
        <v>1001</v>
      </c>
      <c r="U10" s="171">
        <v>1074</v>
      </c>
      <c r="V10" s="172">
        <v>385</v>
      </c>
      <c r="W10" s="173">
        <v>477</v>
      </c>
      <c r="X10" s="173">
        <v>1806</v>
      </c>
      <c r="Y10" s="173">
        <v>1685</v>
      </c>
      <c r="Z10" s="172">
        <v>387</v>
      </c>
      <c r="AA10" s="170">
        <v>243</v>
      </c>
      <c r="AB10" s="171">
        <v>740</v>
      </c>
      <c r="AC10" s="171">
        <v>323</v>
      </c>
      <c r="AD10" s="172">
        <v>744</v>
      </c>
      <c r="AE10" s="170">
        <v>806</v>
      </c>
      <c r="AF10" s="171">
        <v>1104</v>
      </c>
      <c r="AG10" s="171">
        <v>1378</v>
      </c>
      <c r="AH10" s="172">
        <v>1782</v>
      </c>
      <c r="AI10" s="170">
        <v>1983</v>
      </c>
      <c r="AJ10" s="171">
        <v>888</v>
      </c>
      <c r="AK10" s="172">
        <v>660</v>
      </c>
    </row>
    <row r="11" spans="1:37" ht="12.75" customHeight="1" x14ac:dyDescent="0.3">
      <c r="A11" s="162" t="s">
        <v>163</v>
      </c>
      <c r="B11" s="163" t="s">
        <v>164</v>
      </c>
      <c r="C11" s="164">
        <v>0</v>
      </c>
      <c r="D11" s="165">
        <v>0</v>
      </c>
      <c r="E11" s="165">
        <v>0</v>
      </c>
      <c r="F11" s="166">
        <v>0</v>
      </c>
      <c r="G11" s="165">
        <v>0</v>
      </c>
      <c r="H11" s="165">
        <v>0</v>
      </c>
      <c r="I11" s="165">
        <v>0</v>
      </c>
      <c r="J11" s="166">
        <v>0</v>
      </c>
      <c r="K11" s="164">
        <v>515</v>
      </c>
      <c r="L11" s="165">
        <v>515</v>
      </c>
      <c r="M11" s="165">
        <v>306</v>
      </c>
      <c r="N11" s="166">
        <v>0</v>
      </c>
      <c r="O11" s="165">
        <v>0</v>
      </c>
      <c r="P11" s="165">
        <v>0</v>
      </c>
      <c r="Q11" s="165">
        <v>0</v>
      </c>
      <c r="R11" s="166">
        <v>0</v>
      </c>
      <c r="S11" s="164">
        <v>0</v>
      </c>
      <c r="T11" s="165">
        <v>0</v>
      </c>
      <c r="U11" s="165">
        <v>0</v>
      </c>
      <c r="V11" s="166">
        <v>0</v>
      </c>
      <c r="W11" s="167">
        <v>0</v>
      </c>
      <c r="X11" s="167">
        <v>0</v>
      </c>
      <c r="Y11" s="167">
        <v>0</v>
      </c>
      <c r="Z11" s="166">
        <v>0</v>
      </c>
      <c r="AA11" s="164">
        <v>0</v>
      </c>
      <c r="AB11" s="165">
        <v>0</v>
      </c>
      <c r="AC11" s="165">
        <v>0</v>
      </c>
      <c r="AD11" s="166">
        <v>0</v>
      </c>
      <c r="AE11" s="164">
        <v>0</v>
      </c>
      <c r="AF11" s="165">
        <v>0</v>
      </c>
      <c r="AG11" s="165" t="s">
        <v>212</v>
      </c>
      <c r="AH11" s="166">
        <v>0</v>
      </c>
      <c r="AI11" s="164">
        <v>0</v>
      </c>
      <c r="AJ11" s="165">
        <v>0</v>
      </c>
      <c r="AK11" s="166">
        <v>0</v>
      </c>
    </row>
    <row r="12" spans="1:37" ht="12.75" customHeight="1" x14ac:dyDescent="0.3">
      <c r="A12" s="155" t="s">
        <v>165</v>
      </c>
      <c r="B12" s="156" t="s">
        <v>166</v>
      </c>
      <c r="C12" s="157">
        <v>15347</v>
      </c>
      <c r="D12" s="158">
        <v>15240</v>
      </c>
      <c r="E12" s="158">
        <v>14994</v>
      </c>
      <c r="F12" s="159">
        <v>14494</v>
      </c>
      <c r="G12" s="158">
        <v>15634</v>
      </c>
      <c r="H12" s="158">
        <v>30807</v>
      </c>
      <c r="I12" s="158">
        <v>30374</v>
      </c>
      <c r="J12" s="159">
        <v>29127</v>
      </c>
      <c r="K12" s="157">
        <v>31064</v>
      </c>
      <c r="L12" s="158">
        <v>31081</v>
      </c>
      <c r="M12" s="158">
        <v>30899</v>
      </c>
      <c r="N12" s="159">
        <v>28100.616000000002</v>
      </c>
      <c r="O12" s="158">
        <v>35337.904000000002</v>
      </c>
      <c r="P12" s="158">
        <v>34338.881999999998</v>
      </c>
      <c r="Q12" s="158">
        <v>33058.718000000001</v>
      </c>
      <c r="R12" s="159">
        <v>33950</v>
      </c>
      <c r="S12" s="157">
        <v>33746</v>
      </c>
      <c r="T12" s="158">
        <v>33231</v>
      </c>
      <c r="U12" s="158">
        <v>32647</v>
      </c>
      <c r="V12" s="159">
        <v>110328</v>
      </c>
      <c r="W12" s="161">
        <v>108894</v>
      </c>
      <c r="X12" s="161">
        <v>107661</v>
      </c>
      <c r="Y12" s="161">
        <v>105843</v>
      </c>
      <c r="Z12" s="159">
        <v>105426</v>
      </c>
      <c r="AA12" s="157">
        <v>103423</v>
      </c>
      <c r="AB12" s="158">
        <v>102299</v>
      </c>
      <c r="AC12" s="158">
        <v>102087</v>
      </c>
      <c r="AD12" s="159">
        <v>115708</v>
      </c>
      <c r="AE12" s="157">
        <v>168512</v>
      </c>
      <c r="AF12" s="158">
        <v>220326</v>
      </c>
      <c r="AG12" s="158">
        <v>220753</v>
      </c>
      <c r="AH12" s="159">
        <v>226952</v>
      </c>
      <c r="AI12" s="157">
        <v>229668</v>
      </c>
      <c r="AJ12" s="158">
        <v>239116</v>
      </c>
      <c r="AK12" s="159">
        <v>242099</v>
      </c>
    </row>
    <row r="13" spans="1:37" ht="12.75" customHeight="1" x14ac:dyDescent="0.3">
      <c r="A13" s="162" t="s">
        <v>355</v>
      </c>
      <c r="B13" s="163" t="s">
        <v>359</v>
      </c>
      <c r="C13" s="164"/>
      <c r="D13" s="165"/>
      <c r="E13" s="165"/>
      <c r="F13" s="166">
        <v>0</v>
      </c>
      <c r="G13" s="165">
        <v>0</v>
      </c>
      <c r="H13" s="165">
        <v>0</v>
      </c>
      <c r="I13" s="165">
        <v>0</v>
      </c>
      <c r="J13" s="166">
        <v>0</v>
      </c>
      <c r="K13" s="164">
        <v>0</v>
      </c>
      <c r="L13" s="165">
        <v>0</v>
      </c>
      <c r="M13" s="165">
        <v>0</v>
      </c>
      <c r="N13" s="166">
        <v>0</v>
      </c>
      <c r="O13" s="165">
        <v>0</v>
      </c>
      <c r="P13" s="165">
        <v>0</v>
      </c>
      <c r="Q13" s="165">
        <v>0</v>
      </c>
      <c r="R13" s="166">
        <v>0</v>
      </c>
      <c r="S13" s="164">
        <v>0</v>
      </c>
      <c r="T13" s="165">
        <v>0</v>
      </c>
      <c r="U13" s="165">
        <v>0</v>
      </c>
      <c r="V13" s="166">
        <v>0</v>
      </c>
      <c r="W13" s="167">
        <v>0</v>
      </c>
      <c r="X13" s="167">
        <v>0</v>
      </c>
      <c r="Y13" s="167">
        <v>0</v>
      </c>
      <c r="Z13" s="166">
        <v>0</v>
      </c>
      <c r="AA13" s="164">
        <v>0</v>
      </c>
      <c r="AB13" s="165">
        <v>0</v>
      </c>
      <c r="AC13" s="165">
        <v>0</v>
      </c>
      <c r="AD13" s="166">
        <v>0</v>
      </c>
      <c r="AE13" s="164">
        <v>3000</v>
      </c>
      <c r="AF13" s="165">
        <v>3000</v>
      </c>
      <c r="AG13" s="165">
        <v>3000</v>
      </c>
      <c r="AH13" s="166">
        <v>4692</v>
      </c>
      <c r="AI13" s="164">
        <v>4244</v>
      </c>
      <c r="AJ13" s="165">
        <v>4244</v>
      </c>
      <c r="AK13" s="166">
        <v>5319</v>
      </c>
    </row>
    <row r="14" spans="1:37" ht="12.75" customHeight="1" x14ac:dyDescent="0.3">
      <c r="A14" s="168" t="s">
        <v>160</v>
      </c>
      <c r="B14" s="169" t="s">
        <v>435</v>
      </c>
      <c r="C14" s="170"/>
      <c r="D14" s="171"/>
      <c r="E14" s="171"/>
      <c r="F14" s="172">
        <v>0</v>
      </c>
      <c r="G14" s="171">
        <v>0</v>
      </c>
      <c r="H14" s="171">
        <v>0</v>
      </c>
      <c r="I14" s="171">
        <v>0</v>
      </c>
      <c r="J14" s="172">
        <v>0</v>
      </c>
      <c r="K14" s="170">
        <v>0</v>
      </c>
      <c r="L14" s="171">
        <v>0</v>
      </c>
      <c r="M14" s="171">
        <v>0</v>
      </c>
      <c r="N14" s="172">
        <v>0</v>
      </c>
      <c r="O14" s="171">
        <v>0</v>
      </c>
      <c r="P14" s="171">
        <v>0</v>
      </c>
      <c r="Q14" s="171">
        <v>0</v>
      </c>
      <c r="R14" s="172">
        <v>0</v>
      </c>
      <c r="S14" s="170">
        <v>0</v>
      </c>
      <c r="T14" s="171">
        <v>0</v>
      </c>
      <c r="U14" s="171">
        <v>0</v>
      </c>
      <c r="V14" s="172">
        <v>0</v>
      </c>
      <c r="W14" s="173">
        <v>0</v>
      </c>
      <c r="X14" s="173">
        <v>0</v>
      </c>
      <c r="Y14" s="173">
        <v>0</v>
      </c>
      <c r="Z14" s="172">
        <v>0</v>
      </c>
      <c r="AA14" s="170">
        <v>0</v>
      </c>
      <c r="AB14" s="171">
        <v>0</v>
      </c>
      <c r="AC14" s="171">
        <v>0</v>
      </c>
      <c r="AD14" s="172">
        <v>0</v>
      </c>
      <c r="AE14" s="170">
        <v>0</v>
      </c>
      <c r="AF14" s="171">
        <v>0</v>
      </c>
      <c r="AG14" s="171">
        <v>971</v>
      </c>
      <c r="AH14" s="172">
        <v>0</v>
      </c>
      <c r="AI14" s="170">
        <v>1692</v>
      </c>
      <c r="AJ14" s="171">
        <v>3330</v>
      </c>
      <c r="AK14" s="172">
        <v>2524</v>
      </c>
    </row>
    <row r="15" spans="1:37" ht="12.75" customHeight="1" x14ac:dyDescent="0.3">
      <c r="A15" s="162" t="s">
        <v>167</v>
      </c>
      <c r="B15" s="163" t="s">
        <v>168</v>
      </c>
      <c r="C15" s="164">
        <v>0</v>
      </c>
      <c r="D15" s="165">
        <v>0</v>
      </c>
      <c r="E15" s="165">
        <v>0</v>
      </c>
      <c r="F15" s="166">
        <v>0</v>
      </c>
      <c r="G15" s="165">
        <v>0</v>
      </c>
      <c r="H15" s="165">
        <v>0</v>
      </c>
      <c r="I15" s="165">
        <v>0</v>
      </c>
      <c r="J15" s="166">
        <v>0</v>
      </c>
      <c r="K15" s="164">
        <v>0</v>
      </c>
      <c r="L15" s="165">
        <v>0</v>
      </c>
      <c r="M15" s="165">
        <v>0</v>
      </c>
      <c r="N15" s="166">
        <v>84.483000000000004</v>
      </c>
      <c r="O15" s="165">
        <v>139.94800000000001</v>
      </c>
      <c r="P15" s="165">
        <v>174.40600000000001</v>
      </c>
      <c r="Q15" s="165">
        <v>157.58000000000001</v>
      </c>
      <c r="R15" s="166">
        <v>182</v>
      </c>
      <c r="S15" s="164">
        <v>198</v>
      </c>
      <c r="T15" s="165">
        <v>217</v>
      </c>
      <c r="U15" s="165">
        <v>235</v>
      </c>
      <c r="V15" s="166">
        <v>1441</v>
      </c>
      <c r="W15" s="167">
        <v>1957</v>
      </c>
      <c r="X15" s="167">
        <v>2162</v>
      </c>
      <c r="Y15" s="167">
        <v>2142</v>
      </c>
      <c r="Z15" s="166">
        <v>2151</v>
      </c>
      <c r="AA15" s="164">
        <v>583</v>
      </c>
      <c r="AB15" s="165">
        <v>375</v>
      </c>
      <c r="AC15" s="165">
        <v>403</v>
      </c>
      <c r="AD15" s="166">
        <v>297</v>
      </c>
      <c r="AE15" s="164">
        <v>375</v>
      </c>
      <c r="AF15" s="165">
        <v>451</v>
      </c>
      <c r="AG15" s="165">
        <v>267</v>
      </c>
      <c r="AH15" s="166">
        <v>309</v>
      </c>
      <c r="AI15" s="164">
        <v>376</v>
      </c>
      <c r="AJ15" s="165">
        <v>321</v>
      </c>
      <c r="AK15" s="166">
        <v>314</v>
      </c>
    </row>
    <row r="16" spans="1:37" ht="12.75" customHeight="1" x14ac:dyDescent="0.3">
      <c r="A16" s="168" t="s">
        <v>169</v>
      </c>
      <c r="B16" s="169" t="s">
        <v>164</v>
      </c>
      <c r="C16" s="170">
        <v>3938</v>
      </c>
      <c r="D16" s="171">
        <v>4005</v>
      </c>
      <c r="E16" s="171">
        <v>3935</v>
      </c>
      <c r="F16" s="172">
        <v>3577</v>
      </c>
      <c r="G16" s="171">
        <v>4896</v>
      </c>
      <c r="H16" s="171">
        <v>5049</v>
      </c>
      <c r="I16" s="171">
        <v>4828</v>
      </c>
      <c r="J16" s="172">
        <v>3715</v>
      </c>
      <c r="K16" s="170">
        <v>5897</v>
      </c>
      <c r="L16" s="171">
        <v>6119</v>
      </c>
      <c r="M16" s="171">
        <v>6594</v>
      </c>
      <c r="N16" s="172">
        <v>5077.9489999999996</v>
      </c>
      <c r="O16" s="171">
        <v>6187.9629999999997</v>
      </c>
      <c r="P16" s="171">
        <v>4903.5630000000001</v>
      </c>
      <c r="Q16" s="171">
        <v>4509.8280000000004</v>
      </c>
      <c r="R16" s="172">
        <v>4979</v>
      </c>
      <c r="S16" s="170">
        <v>5221</v>
      </c>
      <c r="T16" s="171">
        <v>5275</v>
      </c>
      <c r="U16" s="171">
        <v>5237</v>
      </c>
      <c r="V16" s="172">
        <v>11303</v>
      </c>
      <c r="W16" s="173">
        <v>10996</v>
      </c>
      <c r="X16" s="173">
        <v>10941</v>
      </c>
      <c r="Y16" s="173">
        <v>9783</v>
      </c>
      <c r="Z16" s="172">
        <v>10268</v>
      </c>
      <c r="AA16" s="170">
        <v>11062</v>
      </c>
      <c r="AB16" s="171">
        <v>10480</v>
      </c>
      <c r="AC16" s="171">
        <v>10508</v>
      </c>
      <c r="AD16" s="172">
        <v>16297</v>
      </c>
      <c r="AE16" s="170">
        <v>18170</v>
      </c>
      <c r="AF16" s="171">
        <v>18319</v>
      </c>
      <c r="AG16" s="171">
        <v>19744</v>
      </c>
      <c r="AH16" s="172">
        <v>22602</v>
      </c>
      <c r="AI16" s="170">
        <v>24496</v>
      </c>
      <c r="AJ16" s="171">
        <v>24483</v>
      </c>
      <c r="AK16" s="172">
        <v>25040</v>
      </c>
    </row>
    <row r="17" spans="1:37" ht="12.75" customHeight="1" x14ac:dyDescent="0.3">
      <c r="A17" s="162" t="s">
        <v>335</v>
      </c>
      <c r="B17" s="163" t="s">
        <v>209</v>
      </c>
      <c r="C17" s="164">
        <v>0</v>
      </c>
      <c r="D17" s="165">
        <v>0</v>
      </c>
      <c r="E17" s="165">
        <v>0</v>
      </c>
      <c r="F17" s="166">
        <v>0</v>
      </c>
      <c r="G17" s="165">
        <v>0</v>
      </c>
      <c r="H17" s="165">
        <v>0</v>
      </c>
      <c r="I17" s="165">
        <v>0</v>
      </c>
      <c r="J17" s="166">
        <v>0</v>
      </c>
      <c r="K17" s="164">
        <v>0</v>
      </c>
      <c r="L17" s="165">
        <v>0</v>
      </c>
      <c r="M17" s="165">
        <v>0</v>
      </c>
      <c r="N17" s="166">
        <v>0</v>
      </c>
      <c r="O17" s="165">
        <v>0</v>
      </c>
      <c r="P17" s="165">
        <v>0</v>
      </c>
      <c r="Q17" s="165">
        <v>0</v>
      </c>
      <c r="R17" s="166">
        <v>0</v>
      </c>
      <c r="S17" s="164">
        <v>0</v>
      </c>
      <c r="T17" s="165">
        <v>0</v>
      </c>
      <c r="U17" s="165">
        <v>0</v>
      </c>
      <c r="V17" s="166">
        <v>436</v>
      </c>
      <c r="W17" s="167">
        <v>439</v>
      </c>
      <c r="X17" s="167">
        <v>415</v>
      </c>
      <c r="Y17" s="167">
        <v>286</v>
      </c>
      <c r="Z17" s="166">
        <v>159</v>
      </c>
      <c r="AA17" s="164">
        <v>159</v>
      </c>
      <c r="AB17" s="165">
        <v>159</v>
      </c>
      <c r="AC17" s="165">
        <v>159</v>
      </c>
      <c r="AD17" s="166">
        <v>159</v>
      </c>
      <c r="AE17" s="164">
        <v>763</v>
      </c>
      <c r="AF17" s="165">
        <v>159</v>
      </c>
      <c r="AG17" s="165">
        <v>159</v>
      </c>
      <c r="AH17" s="166">
        <v>159</v>
      </c>
      <c r="AI17" s="164">
        <v>159</v>
      </c>
      <c r="AJ17" s="165">
        <v>159</v>
      </c>
      <c r="AK17" s="166" t="s">
        <v>212</v>
      </c>
    </row>
    <row r="18" spans="1:37" ht="12.75" customHeight="1" x14ac:dyDescent="0.3">
      <c r="A18" s="168" t="s">
        <v>207</v>
      </c>
      <c r="B18" s="169" t="s">
        <v>210</v>
      </c>
      <c r="C18" s="170">
        <v>0</v>
      </c>
      <c r="D18" s="171">
        <v>0</v>
      </c>
      <c r="E18" s="171">
        <v>0</v>
      </c>
      <c r="F18" s="172">
        <v>0</v>
      </c>
      <c r="G18" s="171">
        <v>0</v>
      </c>
      <c r="H18" s="171">
        <v>0</v>
      </c>
      <c r="I18" s="171">
        <v>0</v>
      </c>
      <c r="J18" s="172">
        <v>0</v>
      </c>
      <c r="K18" s="170">
        <v>0</v>
      </c>
      <c r="L18" s="171">
        <v>0</v>
      </c>
      <c r="M18" s="171">
        <v>0</v>
      </c>
      <c r="N18" s="172">
        <v>0</v>
      </c>
      <c r="O18" s="171">
        <v>0</v>
      </c>
      <c r="P18" s="171">
        <v>0</v>
      </c>
      <c r="Q18" s="171">
        <v>0</v>
      </c>
      <c r="R18" s="172">
        <v>0</v>
      </c>
      <c r="S18" s="170">
        <v>0</v>
      </c>
      <c r="T18" s="171">
        <v>0</v>
      </c>
      <c r="U18" s="171">
        <v>0</v>
      </c>
      <c r="V18" s="172">
        <v>0</v>
      </c>
      <c r="W18" s="173">
        <v>0</v>
      </c>
      <c r="X18" s="173" t="s">
        <v>211</v>
      </c>
      <c r="Y18" s="173" t="s">
        <v>211</v>
      </c>
      <c r="Z18" s="172" t="s">
        <v>212</v>
      </c>
      <c r="AA18" s="170">
        <v>0</v>
      </c>
      <c r="AB18" s="171">
        <v>0</v>
      </c>
      <c r="AC18" s="171">
        <v>0</v>
      </c>
      <c r="AD18" s="172">
        <v>0</v>
      </c>
      <c r="AE18" s="170">
        <v>0</v>
      </c>
      <c r="AF18" s="171">
        <v>0</v>
      </c>
      <c r="AG18" s="171" t="s">
        <v>212</v>
      </c>
      <c r="AH18" s="172">
        <v>0</v>
      </c>
      <c r="AI18" s="170">
        <v>0</v>
      </c>
      <c r="AJ18" s="171">
        <v>0</v>
      </c>
      <c r="AK18" s="172">
        <v>0</v>
      </c>
    </row>
    <row r="19" spans="1:37" ht="12.75" customHeight="1" x14ac:dyDescent="0.3">
      <c r="A19" s="162" t="s">
        <v>170</v>
      </c>
      <c r="B19" s="163" t="s">
        <v>171</v>
      </c>
      <c r="C19" s="164">
        <v>765</v>
      </c>
      <c r="D19" s="165">
        <v>726</v>
      </c>
      <c r="E19" s="165">
        <v>685</v>
      </c>
      <c r="F19" s="166">
        <v>646</v>
      </c>
      <c r="G19" s="165">
        <v>601</v>
      </c>
      <c r="H19" s="165">
        <v>1129</v>
      </c>
      <c r="I19" s="165">
        <v>1055</v>
      </c>
      <c r="J19" s="166">
        <v>1051</v>
      </c>
      <c r="K19" s="164">
        <v>998</v>
      </c>
      <c r="L19" s="165">
        <v>939</v>
      </c>
      <c r="M19" s="165">
        <v>883</v>
      </c>
      <c r="N19" s="166">
        <v>880.82100000000003</v>
      </c>
      <c r="O19" s="165">
        <v>904.42499999999995</v>
      </c>
      <c r="P19" s="165">
        <v>824.97900000000004</v>
      </c>
      <c r="Q19" s="165">
        <v>776.54499999999996</v>
      </c>
      <c r="R19" s="166">
        <v>762</v>
      </c>
      <c r="S19" s="164">
        <v>838</v>
      </c>
      <c r="T19" s="165">
        <v>830</v>
      </c>
      <c r="U19" s="165">
        <v>787</v>
      </c>
      <c r="V19" s="166">
        <v>1587</v>
      </c>
      <c r="W19" s="167">
        <v>1438</v>
      </c>
      <c r="X19" s="167">
        <v>1527</v>
      </c>
      <c r="Y19" s="167">
        <v>2495</v>
      </c>
      <c r="Z19" s="166">
        <v>2597</v>
      </c>
      <c r="AA19" s="164">
        <v>2665</v>
      </c>
      <c r="AB19" s="165">
        <v>2608</v>
      </c>
      <c r="AC19" s="165">
        <v>3800</v>
      </c>
      <c r="AD19" s="166">
        <v>6836</v>
      </c>
      <c r="AE19" s="164">
        <v>31975</v>
      </c>
      <c r="AF19" s="165">
        <v>37781</v>
      </c>
      <c r="AG19" s="165">
        <v>38182</v>
      </c>
      <c r="AH19" s="166">
        <v>34743</v>
      </c>
      <c r="AI19" s="164">
        <v>36860</v>
      </c>
      <c r="AJ19" s="165">
        <v>40703</v>
      </c>
      <c r="AK19" s="166">
        <v>38943</v>
      </c>
    </row>
    <row r="20" spans="1:37" ht="12.75" customHeight="1" x14ac:dyDescent="0.3">
      <c r="A20" s="168" t="s">
        <v>172</v>
      </c>
      <c r="B20" s="169" t="s">
        <v>173</v>
      </c>
      <c r="C20" s="170">
        <v>10644</v>
      </c>
      <c r="D20" s="171">
        <v>10509</v>
      </c>
      <c r="E20" s="171">
        <v>10374</v>
      </c>
      <c r="F20" s="172">
        <v>10271</v>
      </c>
      <c r="G20" s="171">
        <v>10137</v>
      </c>
      <c r="H20" s="171">
        <v>24629</v>
      </c>
      <c r="I20" s="171">
        <v>24491</v>
      </c>
      <c r="J20" s="172">
        <v>24361</v>
      </c>
      <c r="K20" s="170">
        <v>24169</v>
      </c>
      <c r="L20" s="171">
        <v>24023</v>
      </c>
      <c r="M20" s="171">
        <v>23422</v>
      </c>
      <c r="N20" s="172">
        <v>22057.363000000001</v>
      </c>
      <c r="O20" s="171">
        <v>28105.567999999999</v>
      </c>
      <c r="P20" s="171">
        <v>28435.934000000001</v>
      </c>
      <c r="Q20" s="171">
        <v>27614.764999999999</v>
      </c>
      <c r="R20" s="172">
        <v>28027</v>
      </c>
      <c r="S20" s="170">
        <v>27489</v>
      </c>
      <c r="T20" s="171">
        <v>26909</v>
      </c>
      <c r="U20" s="171">
        <v>26388</v>
      </c>
      <c r="V20" s="172">
        <v>95561</v>
      </c>
      <c r="W20" s="173">
        <v>94064</v>
      </c>
      <c r="X20" s="173">
        <v>92616</v>
      </c>
      <c r="Y20" s="173">
        <v>91137</v>
      </c>
      <c r="Z20" s="172">
        <v>90251</v>
      </c>
      <c r="AA20" s="170">
        <v>88954</v>
      </c>
      <c r="AB20" s="171">
        <v>88677</v>
      </c>
      <c r="AC20" s="171">
        <v>87217</v>
      </c>
      <c r="AD20" s="172">
        <v>92119</v>
      </c>
      <c r="AE20" s="170">
        <v>114229</v>
      </c>
      <c r="AF20" s="171">
        <v>160616</v>
      </c>
      <c r="AG20" s="171">
        <v>158430</v>
      </c>
      <c r="AH20" s="172">
        <v>164447</v>
      </c>
      <c r="AI20" s="170">
        <v>161841</v>
      </c>
      <c r="AJ20" s="171">
        <v>165876</v>
      </c>
      <c r="AK20" s="172">
        <v>169959</v>
      </c>
    </row>
    <row r="21" spans="1:37" ht="12.75" customHeight="1" x14ac:dyDescent="0.3">
      <c r="A21" s="149" t="s">
        <v>174</v>
      </c>
      <c r="B21" s="150" t="s">
        <v>175</v>
      </c>
      <c r="C21" s="151">
        <v>24545</v>
      </c>
      <c r="D21" s="152">
        <v>27604</v>
      </c>
      <c r="E21" s="152">
        <v>30850</v>
      </c>
      <c r="F21" s="153">
        <v>33704</v>
      </c>
      <c r="G21" s="152">
        <v>67319</v>
      </c>
      <c r="H21" s="152">
        <v>75480</v>
      </c>
      <c r="I21" s="152">
        <v>77595</v>
      </c>
      <c r="J21" s="153">
        <v>79489</v>
      </c>
      <c r="K21" s="151">
        <v>85264</v>
      </c>
      <c r="L21" s="152">
        <v>83066</v>
      </c>
      <c r="M21" s="152">
        <v>86641</v>
      </c>
      <c r="N21" s="153">
        <v>85230.256999999998</v>
      </c>
      <c r="O21" s="152">
        <v>94876.623999999996</v>
      </c>
      <c r="P21" s="152">
        <v>89906.606</v>
      </c>
      <c r="Q21" s="152">
        <v>99841.027000000002</v>
      </c>
      <c r="R21" s="153">
        <v>98204</v>
      </c>
      <c r="S21" s="151">
        <v>100912</v>
      </c>
      <c r="T21" s="152">
        <v>100727</v>
      </c>
      <c r="U21" s="152">
        <v>106065</v>
      </c>
      <c r="V21" s="153">
        <v>155324</v>
      </c>
      <c r="W21" s="154">
        <v>150749</v>
      </c>
      <c r="X21" s="154">
        <v>148932</v>
      </c>
      <c r="Y21" s="154">
        <v>150921</v>
      </c>
      <c r="Z21" s="153">
        <v>157501</v>
      </c>
      <c r="AA21" s="151">
        <v>152721</v>
      </c>
      <c r="AB21" s="152">
        <v>154286</v>
      </c>
      <c r="AC21" s="152">
        <v>157100</v>
      </c>
      <c r="AD21" s="153">
        <v>167430</v>
      </c>
      <c r="AE21" s="151">
        <v>228265</v>
      </c>
      <c r="AF21" s="152">
        <v>280165</v>
      </c>
      <c r="AG21" s="152">
        <v>618252</v>
      </c>
      <c r="AH21" s="153">
        <v>619992</v>
      </c>
      <c r="AI21" s="151">
        <v>608760</v>
      </c>
      <c r="AJ21" s="152">
        <v>605953</v>
      </c>
      <c r="AK21" s="153">
        <v>611378</v>
      </c>
    </row>
    <row r="22" spans="1:37" ht="12.75" customHeight="1" x14ac:dyDescent="0.3">
      <c r="A22" s="175" t="s">
        <v>154</v>
      </c>
      <c r="B22" s="156" t="s">
        <v>96</v>
      </c>
      <c r="C22" s="157">
        <v>6963</v>
      </c>
      <c r="D22" s="158">
        <v>6515</v>
      </c>
      <c r="E22" s="158">
        <v>7149</v>
      </c>
      <c r="F22" s="159">
        <v>7985</v>
      </c>
      <c r="G22" s="158">
        <v>7907</v>
      </c>
      <c r="H22" s="158">
        <v>10828</v>
      </c>
      <c r="I22" s="158">
        <v>10753</v>
      </c>
      <c r="J22" s="159">
        <v>11410</v>
      </c>
      <c r="K22" s="157">
        <v>13838</v>
      </c>
      <c r="L22" s="158">
        <v>13524</v>
      </c>
      <c r="M22" s="158">
        <v>16321</v>
      </c>
      <c r="N22" s="159">
        <v>17021.162</v>
      </c>
      <c r="O22" s="158">
        <v>20906.556</v>
      </c>
      <c r="P22" s="158">
        <v>13863.868999999999</v>
      </c>
      <c r="Q22" s="158">
        <v>16626.23</v>
      </c>
      <c r="R22" s="159">
        <v>14801</v>
      </c>
      <c r="S22" s="157">
        <v>17458</v>
      </c>
      <c r="T22" s="158">
        <v>27099</v>
      </c>
      <c r="U22" s="158">
        <v>31598</v>
      </c>
      <c r="V22" s="159">
        <v>36803</v>
      </c>
      <c r="W22" s="161">
        <v>33829</v>
      </c>
      <c r="X22" s="161">
        <v>30679</v>
      </c>
      <c r="Y22" s="161">
        <v>33404</v>
      </c>
      <c r="Z22" s="159">
        <v>34172</v>
      </c>
      <c r="AA22" s="157">
        <v>31371</v>
      </c>
      <c r="AB22" s="158">
        <v>24605</v>
      </c>
      <c r="AC22" s="158">
        <v>28519</v>
      </c>
      <c r="AD22" s="159">
        <v>33635</v>
      </c>
      <c r="AE22" s="157">
        <v>39362</v>
      </c>
      <c r="AF22" s="158">
        <v>40797</v>
      </c>
      <c r="AG22" s="158">
        <v>47460</v>
      </c>
      <c r="AH22" s="159">
        <v>51533</v>
      </c>
      <c r="AI22" s="157">
        <v>55639</v>
      </c>
      <c r="AJ22" s="158">
        <v>61539</v>
      </c>
      <c r="AK22" s="159">
        <v>67266</v>
      </c>
    </row>
    <row r="23" spans="1:37" ht="12.75" customHeight="1" x14ac:dyDescent="0.3">
      <c r="A23" s="162" t="s">
        <v>176</v>
      </c>
      <c r="B23" s="163" t="s">
        <v>177</v>
      </c>
      <c r="C23" s="164">
        <v>2480</v>
      </c>
      <c r="D23" s="165">
        <v>1346</v>
      </c>
      <c r="E23" s="165">
        <v>1224</v>
      </c>
      <c r="F23" s="166">
        <v>2161</v>
      </c>
      <c r="G23" s="165">
        <v>1345</v>
      </c>
      <c r="H23" s="165">
        <v>1525</v>
      </c>
      <c r="I23" s="165">
        <v>1551</v>
      </c>
      <c r="J23" s="166">
        <v>1496</v>
      </c>
      <c r="K23" s="401">
        <v>1378</v>
      </c>
      <c r="L23" s="165">
        <v>1066</v>
      </c>
      <c r="M23" s="165">
        <v>1101</v>
      </c>
      <c r="N23" s="166">
        <v>1135.3440000000001</v>
      </c>
      <c r="O23" s="165">
        <v>1168.0940000000001</v>
      </c>
      <c r="P23" s="165">
        <v>1199.48</v>
      </c>
      <c r="Q23" s="165">
        <v>1229.547</v>
      </c>
      <c r="R23" s="166">
        <v>1258</v>
      </c>
      <c r="S23" s="164">
        <v>1425</v>
      </c>
      <c r="T23" s="165">
        <v>12425</v>
      </c>
      <c r="U23" s="165">
        <v>16295</v>
      </c>
      <c r="V23" s="166">
        <v>7384</v>
      </c>
      <c r="W23" s="167">
        <v>6775</v>
      </c>
      <c r="X23" s="167">
        <v>7768</v>
      </c>
      <c r="Y23" s="167">
        <v>6911</v>
      </c>
      <c r="Z23" s="166">
        <v>6529</v>
      </c>
      <c r="AA23" s="164">
        <v>3704</v>
      </c>
      <c r="AB23" s="165">
        <v>3718</v>
      </c>
      <c r="AC23" s="165">
        <v>3700</v>
      </c>
      <c r="AD23" s="166">
        <v>3958</v>
      </c>
      <c r="AE23" s="164">
        <v>5001</v>
      </c>
      <c r="AF23" s="165">
        <v>6820</v>
      </c>
      <c r="AG23" s="165">
        <v>12300</v>
      </c>
      <c r="AH23" s="166">
        <v>15503</v>
      </c>
      <c r="AI23" s="164">
        <v>18286</v>
      </c>
      <c r="AJ23" s="165">
        <v>13542</v>
      </c>
      <c r="AK23" s="166">
        <v>13541</v>
      </c>
    </row>
    <row r="24" spans="1:37" ht="12.75" customHeight="1" x14ac:dyDescent="0.3">
      <c r="A24" s="168" t="s">
        <v>357</v>
      </c>
      <c r="B24" s="169" t="s">
        <v>436</v>
      </c>
      <c r="C24" s="170">
        <v>0</v>
      </c>
      <c r="D24" s="171">
        <v>0</v>
      </c>
      <c r="E24" s="171">
        <v>0</v>
      </c>
      <c r="F24" s="172">
        <v>0</v>
      </c>
      <c r="G24" s="171">
        <v>0</v>
      </c>
      <c r="H24" s="171">
        <v>0</v>
      </c>
      <c r="I24" s="171">
        <v>0</v>
      </c>
      <c r="J24" s="172">
        <v>0</v>
      </c>
      <c r="K24" s="174">
        <v>0</v>
      </c>
      <c r="L24" s="171">
        <v>0</v>
      </c>
      <c r="M24" s="171">
        <v>0</v>
      </c>
      <c r="N24" s="172">
        <v>0</v>
      </c>
      <c r="O24" s="171">
        <v>0</v>
      </c>
      <c r="P24" s="171">
        <v>0</v>
      </c>
      <c r="Q24" s="171">
        <v>0</v>
      </c>
      <c r="R24" s="172">
        <v>0</v>
      </c>
      <c r="S24" s="170">
        <v>0</v>
      </c>
      <c r="T24" s="171">
        <v>0</v>
      </c>
      <c r="U24" s="171">
        <v>0</v>
      </c>
      <c r="V24" s="172">
        <v>0</v>
      </c>
      <c r="W24" s="173">
        <v>0</v>
      </c>
      <c r="X24" s="173">
        <v>0</v>
      </c>
      <c r="Y24" s="173">
        <v>0</v>
      </c>
      <c r="Z24" s="172">
        <v>0</v>
      </c>
      <c r="AA24" s="170">
        <v>0</v>
      </c>
      <c r="AB24" s="171">
        <v>0</v>
      </c>
      <c r="AC24" s="171">
        <v>0</v>
      </c>
      <c r="AD24" s="172">
        <v>0</v>
      </c>
      <c r="AE24" s="170">
        <v>2453</v>
      </c>
      <c r="AF24" s="171">
        <v>2195</v>
      </c>
      <c r="AG24" s="171">
        <v>2601</v>
      </c>
      <c r="AH24" s="172">
        <v>2899</v>
      </c>
      <c r="AI24" s="170">
        <v>2815</v>
      </c>
      <c r="AJ24" s="171">
        <v>5387</v>
      </c>
      <c r="AK24" s="172">
        <v>7291</v>
      </c>
    </row>
    <row r="25" spans="1:37" ht="12.75" customHeight="1" x14ac:dyDescent="0.3">
      <c r="A25" s="162" t="s">
        <v>178</v>
      </c>
      <c r="B25" s="163" t="s">
        <v>179</v>
      </c>
      <c r="C25" s="164">
        <v>572</v>
      </c>
      <c r="D25" s="165">
        <v>457</v>
      </c>
      <c r="E25" s="165">
        <v>381</v>
      </c>
      <c r="F25" s="166">
        <v>391</v>
      </c>
      <c r="G25" s="165">
        <v>1596</v>
      </c>
      <c r="H25" s="165">
        <v>779</v>
      </c>
      <c r="I25" s="165">
        <v>486</v>
      </c>
      <c r="J25" s="166">
        <v>622</v>
      </c>
      <c r="K25" s="401">
        <v>1044</v>
      </c>
      <c r="L25" s="165">
        <v>884</v>
      </c>
      <c r="M25" s="165">
        <v>630</v>
      </c>
      <c r="N25" s="166">
        <v>713.95699999999999</v>
      </c>
      <c r="O25" s="165">
        <v>975.01199999999994</v>
      </c>
      <c r="P25" s="165">
        <v>572.53099999999995</v>
      </c>
      <c r="Q25" s="165">
        <v>592.18700000000001</v>
      </c>
      <c r="R25" s="166">
        <v>929</v>
      </c>
      <c r="S25" s="164">
        <v>694</v>
      </c>
      <c r="T25" s="165">
        <v>971</v>
      </c>
      <c r="U25" s="165">
        <v>828</v>
      </c>
      <c r="V25" s="166">
        <v>669</v>
      </c>
      <c r="W25" s="167">
        <v>624</v>
      </c>
      <c r="X25" s="167">
        <v>584</v>
      </c>
      <c r="Y25" s="167">
        <v>566</v>
      </c>
      <c r="Z25" s="166">
        <v>601</v>
      </c>
      <c r="AA25" s="164">
        <v>701</v>
      </c>
      <c r="AB25" s="165">
        <v>600</v>
      </c>
      <c r="AC25" s="165">
        <v>1021</v>
      </c>
      <c r="AD25" s="166">
        <v>2134</v>
      </c>
      <c r="AE25" s="164">
        <v>2818</v>
      </c>
      <c r="AF25" s="165">
        <v>2687</v>
      </c>
      <c r="AG25" s="165">
        <v>4198</v>
      </c>
      <c r="AH25" s="166">
        <v>1884</v>
      </c>
      <c r="AI25" s="164">
        <v>4509</v>
      </c>
      <c r="AJ25" s="165">
        <v>3055</v>
      </c>
      <c r="AK25" s="166">
        <v>2307</v>
      </c>
    </row>
    <row r="26" spans="1:37" ht="12.75" customHeight="1" x14ac:dyDescent="0.3">
      <c r="A26" s="168" t="s">
        <v>180</v>
      </c>
      <c r="B26" s="169" t="s">
        <v>181</v>
      </c>
      <c r="C26" s="170">
        <v>11</v>
      </c>
      <c r="D26" s="171">
        <v>10</v>
      </c>
      <c r="E26" s="171">
        <v>0</v>
      </c>
      <c r="F26" s="172">
        <v>11</v>
      </c>
      <c r="G26" s="171">
        <v>0</v>
      </c>
      <c r="H26" s="171">
        <v>0</v>
      </c>
      <c r="I26" s="171">
        <v>0</v>
      </c>
      <c r="J26" s="172">
        <v>1857</v>
      </c>
      <c r="K26" s="174">
        <v>1304</v>
      </c>
      <c r="L26" s="171">
        <v>744</v>
      </c>
      <c r="M26" s="171">
        <v>2103</v>
      </c>
      <c r="N26" s="172">
        <v>2860.9389999999999</v>
      </c>
      <c r="O26" s="171">
        <v>1649.6120000000001</v>
      </c>
      <c r="P26" s="171">
        <v>1394.808</v>
      </c>
      <c r="Q26" s="171">
        <v>1410.627</v>
      </c>
      <c r="R26" s="172">
        <v>973</v>
      </c>
      <c r="S26" s="170">
        <v>583</v>
      </c>
      <c r="T26" s="171">
        <v>691</v>
      </c>
      <c r="U26" s="171">
        <v>819</v>
      </c>
      <c r="V26" s="172">
        <v>3898</v>
      </c>
      <c r="W26" s="173">
        <v>1753</v>
      </c>
      <c r="X26" s="173">
        <v>1224</v>
      </c>
      <c r="Y26" s="173">
        <v>885</v>
      </c>
      <c r="Z26" s="172">
        <v>2239</v>
      </c>
      <c r="AA26" s="170">
        <v>1294</v>
      </c>
      <c r="AB26" s="171">
        <v>1159</v>
      </c>
      <c r="AC26" s="171">
        <v>1235</v>
      </c>
      <c r="AD26" s="172">
        <v>4338</v>
      </c>
      <c r="AE26" s="170">
        <v>3783</v>
      </c>
      <c r="AF26" s="171">
        <v>2814</v>
      </c>
      <c r="AG26" s="171">
        <v>1568</v>
      </c>
      <c r="AH26" s="172">
        <v>4635</v>
      </c>
      <c r="AI26" s="170">
        <v>3083</v>
      </c>
      <c r="AJ26" s="171">
        <v>2140</v>
      </c>
      <c r="AK26" s="172">
        <v>2065</v>
      </c>
    </row>
    <row r="27" spans="1:37" ht="12.75" customHeight="1" x14ac:dyDescent="0.3">
      <c r="A27" s="162" t="s">
        <v>358</v>
      </c>
      <c r="B27" s="163" t="s">
        <v>367</v>
      </c>
      <c r="C27" s="164">
        <v>2266</v>
      </c>
      <c r="D27" s="165">
        <v>2802</v>
      </c>
      <c r="E27" s="165">
        <v>3524</v>
      </c>
      <c r="F27" s="166">
        <v>3728</v>
      </c>
      <c r="G27" s="165">
        <v>3771</v>
      </c>
      <c r="H27" s="165">
        <v>4416</v>
      </c>
      <c r="I27" s="165">
        <v>5286</v>
      </c>
      <c r="J27" s="166">
        <v>4765</v>
      </c>
      <c r="K27" s="401">
        <v>6175</v>
      </c>
      <c r="L27" s="165">
        <v>6983</v>
      </c>
      <c r="M27" s="165">
        <v>7606</v>
      </c>
      <c r="N27" s="166">
        <v>6873.4690000000001</v>
      </c>
      <c r="O27" s="165">
        <v>8826.8940000000002</v>
      </c>
      <c r="P27" s="165">
        <v>6785.1719999999996</v>
      </c>
      <c r="Q27" s="165">
        <v>7770.24</v>
      </c>
      <c r="R27" s="166">
        <v>6627</v>
      </c>
      <c r="S27" s="164">
        <v>8562</v>
      </c>
      <c r="T27" s="165">
        <v>8429</v>
      </c>
      <c r="U27" s="165">
        <v>9351</v>
      </c>
      <c r="V27" s="166">
        <v>16755</v>
      </c>
      <c r="W27" s="167">
        <v>16957</v>
      </c>
      <c r="X27" s="167">
        <v>14636</v>
      </c>
      <c r="Y27" s="167">
        <v>15844</v>
      </c>
      <c r="Z27" s="166">
        <v>16294</v>
      </c>
      <c r="AA27" s="164">
        <v>15453</v>
      </c>
      <c r="AB27" s="165">
        <v>11513</v>
      </c>
      <c r="AC27" s="165">
        <v>13836</v>
      </c>
      <c r="AD27" s="166">
        <v>13707</v>
      </c>
      <c r="AE27" s="164">
        <v>16298</v>
      </c>
      <c r="AF27" s="165">
        <v>14847</v>
      </c>
      <c r="AG27" s="165">
        <v>15155</v>
      </c>
      <c r="AH27" s="166">
        <v>14236</v>
      </c>
      <c r="AI27" s="164">
        <v>16069</v>
      </c>
      <c r="AJ27" s="165">
        <v>16718</v>
      </c>
      <c r="AK27" s="166">
        <v>20065</v>
      </c>
    </row>
    <row r="28" spans="1:37" ht="12.75" customHeight="1" x14ac:dyDescent="0.3">
      <c r="A28" s="168" t="s">
        <v>308</v>
      </c>
      <c r="B28" s="169" t="s">
        <v>384</v>
      </c>
      <c r="C28" s="170">
        <v>0</v>
      </c>
      <c r="D28" s="171">
        <v>0</v>
      </c>
      <c r="E28" s="171">
        <v>0</v>
      </c>
      <c r="F28" s="172">
        <v>0</v>
      </c>
      <c r="G28" s="171">
        <v>0</v>
      </c>
      <c r="H28" s="171">
        <v>0</v>
      </c>
      <c r="I28" s="171">
        <v>0</v>
      </c>
      <c r="J28" s="172">
        <v>0</v>
      </c>
      <c r="K28" s="174">
        <v>0</v>
      </c>
      <c r="L28" s="171">
        <v>0</v>
      </c>
      <c r="M28" s="171">
        <v>0</v>
      </c>
      <c r="N28" s="172">
        <v>3078.8290000000002</v>
      </c>
      <c r="O28" s="171">
        <v>3299.4210000000003</v>
      </c>
      <c r="P28" s="171">
        <v>0</v>
      </c>
      <c r="Q28" s="171">
        <v>1310.8920000000001</v>
      </c>
      <c r="R28" s="172">
        <v>272</v>
      </c>
      <c r="S28" s="170">
        <v>1144</v>
      </c>
      <c r="T28" s="171">
        <v>0</v>
      </c>
      <c r="U28" s="171">
        <v>0</v>
      </c>
      <c r="V28" s="172">
        <v>1058</v>
      </c>
      <c r="W28" s="173">
        <v>1058</v>
      </c>
      <c r="X28" s="173" t="s">
        <v>212</v>
      </c>
      <c r="Y28" s="173" t="s">
        <v>212</v>
      </c>
      <c r="Z28" s="172">
        <v>2085</v>
      </c>
      <c r="AA28" s="170">
        <v>2086</v>
      </c>
      <c r="AB28" s="171">
        <v>0</v>
      </c>
      <c r="AC28" s="171">
        <v>0</v>
      </c>
      <c r="AD28" s="172">
        <v>648</v>
      </c>
      <c r="AE28" s="170">
        <v>648</v>
      </c>
      <c r="AF28" s="171">
        <v>0</v>
      </c>
      <c r="AG28" s="171" t="s">
        <v>212</v>
      </c>
      <c r="AH28" s="172">
        <v>0</v>
      </c>
      <c r="AI28" s="170">
        <v>0</v>
      </c>
      <c r="AJ28" s="171">
        <v>0</v>
      </c>
      <c r="AK28" s="172">
        <v>0</v>
      </c>
    </row>
    <row r="29" spans="1:37" ht="12.75" customHeight="1" x14ac:dyDescent="0.3">
      <c r="A29" s="162" t="s">
        <v>183</v>
      </c>
      <c r="B29" s="163" t="s">
        <v>184</v>
      </c>
      <c r="C29" s="164">
        <v>999</v>
      </c>
      <c r="D29" s="165">
        <v>1261</v>
      </c>
      <c r="E29" s="165">
        <v>1461</v>
      </c>
      <c r="F29" s="166">
        <v>1173</v>
      </c>
      <c r="G29" s="165">
        <v>381</v>
      </c>
      <c r="H29" s="165">
        <v>1542</v>
      </c>
      <c r="I29" s="165">
        <v>790</v>
      </c>
      <c r="J29" s="166">
        <v>553</v>
      </c>
      <c r="K29" s="401">
        <v>1145</v>
      </c>
      <c r="L29" s="165">
        <v>893</v>
      </c>
      <c r="M29" s="165">
        <v>2161</v>
      </c>
      <c r="N29" s="166">
        <v>773.447</v>
      </c>
      <c r="O29" s="165">
        <v>1562.597</v>
      </c>
      <c r="P29" s="165">
        <v>1155.9100000000001</v>
      </c>
      <c r="Q29" s="165">
        <v>1535.61</v>
      </c>
      <c r="R29" s="166">
        <v>1244</v>
      </c>
      <c r="S29" s="164">
        <v>1880</v>
      </c>
      <c r="T29" s="165">
        <v>2459</v>
      </c>
      <c r="U29" s="165">
        <v>2422</v>
      </c>
      <c r="V29" s="166">
        <v>1050</v>
      </c>
      <c r="W29" s="167">
        <v>1037</v>
      </c>
      <c r="X29" s="167">
        <v>1293</v>
      </c>
      <c r="Y29" s="167">
        <v>2111</v>
      </c>
      <c r="Z29" s="166">
        <v>1583</v>
      </c>
      <c r="AA29" s="164">
        <v>1663</v>
      </c>
      <c r="AB29" s="165">
        <v>1880</v>
      </c>
      <c r="AC29" s="165">
        <v>3058</v>
      </c>
      <c r="AD29" s="166">
        <v>2824</v>
      </c>
      <c r="AE29" s="164">
        <v>2352</v>
      </c>
      <c r="AF29" s="165">
        <v>2820</v>
      </c>
      <c r="AG29" s="165">
        <v>3162</v>
      </c>
      <c r="AH29" s="166">
        <v>1972</v>
      </c>
      <c r="AI29" s="164">
        <v>3115</v>
      </c>
      <c r="AJ29" s="165">
        <v>3374</v>
      </c>
      <c r="AK29" s="166">
        <v>5332</v>
      </c>
    </row>
    <row r="30" spans="1:37" ht="12.75" customHeight="1" x14ac:dyDescent="0.3">
      <c r="A30" s="168" t="s">
        <v>185</v>
      </c>
      <c r="B30" s="169" t="s">
        <v>186</v>
      </c>
      <c r="C30" s="170">
        <v>0</v>
      </c>
      <c r="D30" s="171">
        <v>639</v>
      </c>
      <c r="E30" s="171">
        <v>559</v>
      </c>
      <c r="F30" s="172">
        <v>521</v>
      </c>
      <c r="G30" s="171">
        <v>482</v>
      </c>
      <c r="H30" s="171">
        <v>1927</v>
      </c>
      <c r="I30" s="171">
        <v>1876</v>
      </c>
      <c r="J30" s="172">
        <v>1808</v>
      </c>
      <c r="K30" s="174">
        <v>1728</v>
      </c>
      <c r="L30" s="171">
        <v>1647</v>
      </c>
      <c r="M30" s="171">
        <v>1585</v>
      </c>
      <c r="N30" s="172">
        <v>1585.1769999999999</v>
      </c>
      <c r="O30" s="171">
        <v>2080.0129999999999</v>
      </c>
      <c r="P30" s="171">
        <v>2755.9679999999998</v>
      </c>
      <c r="Q30" s="171">
        <v>2777.127</v>
      </c>
      <c r="R30" s="172">
        <v>3498</v>
      </c>
      <c r="S30" s="170">
        <v>3170</v>
      </c>
      <c r="T30" s="171">
        <v>2124</v>
      </c>
      <c r="U30" s="171">
        <v>1883</v>
      </c>
      <c r="V30" s="172">
        <v>5989</v>
      </c>
      <c r="W30" s="173">
        <v>5625</v>
      </c>
      <c r="X30" s="173">
        <v>5174</v>
      </c>
      <c r="Y30" s="173">
        <v>7087</v>
      </c>
      <c r="Z30" s="172">
        <v>4841</v>
      </c>
      <c r="AA30" s="170">
        <v>6470</v>
      </c>
      <c r="AB30" s="171">
        <v>5735</v>
      </c>
      <c r="AC30" s="171">
        <v>5669</v>
      </c>
      <c r="AD30" s="172">
        <v>6026</v>
      </c>
      <c r="AE30" s="170">
        <v>6009</v>
      </c>
      <c r="AF30" s="171">
        <v>8614</v>
      </c>
      <c r="AG30" s="171">
        <v>8476</v>
      </c>
      <c r="AH30" s="172">
        <v>10404</v>
      </c>
      <c r="AI30" s="170">
        <v>7762</v>
      </c>
      <c r="AJ30" s="171">
        <v>17323</v>
      </c>
      <c r="AK30" s="172">
        <v>16665</v>
      </c>
    </row>
    <row r="31" spans="1:37" ht="12.75" customHeight="1" x14ac:dyDescent="0.3">
      <c r="A31" s="162" t="s">
        <v>187</v>
      </c>
      <c r="B31" s="163" t="s">
        <v>188</v>
      </c>
      <c r="C31" s="164">
        <v>0</v>
      </c>
      <c r="D31" s="165">
        <v>0</v>
      </c>
      <c r="E31" s="165">
        <v>0</v>
      </c>
      <c r="F31" s="166">
        <v>0</v>
      </c>
      <c r="G31" s="165">
        <v>332</v>
      </c>
      <c r="H31" s="165">
        <v>639</v>
      </c>
      <c r="I31" s="165">
        <v>764</v>
      </c>
      <c r="J31" s="166">
        <v>309</v>
      </c>
      <c r="K31" s="401">
        <v>1064</v>
      </c>
      <c r="L31" s="165">
        <v>1307</v>
      </c>
      <c r="M31" s="165">
        <v>1135</v>
      </c>
      <c r="N31" s="166">
        <v>0</v>
      </c>
      <c r="O31" s="165">
        <v>1344.913</v>
      </c>
      <c r="P31" s="165">
        <v>0</v>
      </c>
      <c r="Q31" s="165">
        <v>0</v>
      </c>
      <c r="R31" s="166">
        <v>0</v>
      </c>
      <c r="S31" s="164">
        <v>0</v>
      </c>
      <c r="T31" s="165">
        <v>0</v>
      </c>
      <c r="U31" s="165">
        <v>0</v>
      </c>
      <c r="V31" s="166">
        <v>0</v>
      </c>
      <c r="W31" s="167">
        <v>0</v>
      </c>
      <c r="X31" s="167">
        <v>0</v>
      </c>
      <c r="Y31" s="167">
        <v>0</v>
      </c>
      <c r="Z31" s="166">
        <v>0</v>
      </c>
      <c r="AA31" s="164">
        <v>0</v>
      </c>
      <c r="AB31" s="165">
        <v>0</v>
      </c>
      <c r="AC31" s="165">
        <v>0</v>
      </c>
      <c r="AD31" s="166">
        <v>0</v>
      </c>
      <c r="AE31" s="164">
        <v>0</v>
      </c>
      <c r="AF31" s="165">
        <v>0</v>
      </c>
      <c r="AG31" s="165" t="s">
        <v>212</v>
      </c>
      <c r="AH31" s="166" t="s">
        <v>212</v>
      </c>
      <c r="AI31" s="164">
        <v>0</v>
      </c>
      <c r="AJ31" s="165">
        <v>0</v>
      </c>
      <c r="AK31" s="166">
        <v>0</v>
      </c>
    </row>
    <row r="32" spans="1:37" ht="12.75" customHeight="1" x14ac:dyDescent="0.3">
      <c r="A32" s="168" t="s">
        <v>189</v>
      </c>
      <c r="B32" s="169" t="s">
        <v>190</v>
      </c>
      <c r="C32" s="170">
        <v>635</v>
      </c>
      <c r="D32" s="171">
        <v>0</v>
      </c>
      <c r="E32" s="171">
        <v>0</v>
      </c>
      <c r="F32" s="172">
        <v>0</v>
      </c>
      <c r="G32" s="171">
        <v>0</v>
      </c>
      <c r="H32" s="171">
        <v>0</v>
      </c>
      <c r="I32" s="171">
        <v>0</v>
      </c>
      <c r="J32" s="172">
        <v>0</v>
      </c>
      <c r="K32" s="170">
        <v>0</v>
      </c>
      <c r="L32" s="171">
        <v>0</v>
      </c>
      <c r="M32" s="171">
        <v>0</v>
      </c>
      <c r="N32" s="172">
        <v>0</v>
      </c>
      <c r="O32" s="171">
        <v>0</v>
      </c>
      <c r="P32" s="171">
        <v>0</v>
      </c>
      <c r="Q32" s="171">
        <v>0</v>
      </c>
      <c r="R32" s="172">
        <v>0</v>
      </c>
      <c r="S32" s="170">
        <v>0</v>
      </c>
      <c r="T32" s="171">
        <v>0</v>
      </c>
      <c r="U32" s="171">
        <v>0</v>
      </c>
      <c r="V32" s="172">
        <v>0</v>
      </c>
      <c r="W32" s="173">
        <v>0</v>
      </c>
      <c r="X32" s="173">
        <v>0</v>
      </c>
      <c r="Y32" s="173">
        <v>0</v>
      </c>
      <c r="Z32" s="172">
        <v>0</v>
      </c>
      <c r="AA32" s="170">
        <v>0</v>
      </c>
      <c r="AB32" s="171">
        <v>0</v>
      </c>
      <c r="AC32" s="171">
        <v>0</v>
      </c>
      <c r="AD32" s="172">
        <v>0</v>
      </c>
      <c r="AE32" s="170">
        <v>0</v>
      </c>
      <c r="AF32" s="171">
        <v>0</v>
      </c>
      <c r="AG32" s="171" t="s">
        <v>212</v>
      </c>
      <c r="AH32" s="172">
        <v>0</v>
      </c>
      <c r="AI32" s="170">
        <v>0</v>
      </c>
      <c r="AJ32" s="171">
        <v>0</v>
      </c>
      <c r="AK32" s="172">
        <v>0</v>
      </c>
    </row>
    <row r="33" spans="1:37" ht="12.75" customHeight="1" x14ac:dyDescent="0.3">
      <c r="A33" s="424" t="s">
        <v>165</v>
      </c>
      <c r="B33" s="419" t="s">
        <v>166</v>
      </c>
      <c r="C33" s="420">
        <v>5825</v>
      </c>
      <c r="D33" s="421">
        <v>7836</v>
      </c>
      <c r="E33" s="421">
        <v>8655</v>
      </c>
      <c r="F33" s="422">
        <v>11231</v>
      </c>
      <c r="G33" s="421">
        <v>7604</v>
      </c>
      <c r="H33" s="421">
        <v>11437</v>
      </c>
      <c r="I33" s="421">
        <v>11797</v>
      </c>
      <c r="J33" s="422">
        <v>11003</v>
      </c>
      <c r="K33" s="420">
        <v>10096</v>
      </c>
      <c r="L33" s="421">
        <v>9461</v>
      </c>
      <c r="M33" s="421">
        <v>8950</v>
      </c>
      <c r="N33" s="422">
        <v>8308.85</v>
      </c>
      <c r="O33" s="421">
        <v>12465.793000000001</v>
      </c>
      <c r="P33" s="421">
        <v>11774.163</v>
      </c>
      <c r="Q33" s="421">
        <v>18000.142</v>
      </c>
      <c r="R33" s="422">
        <v>17321</v>
      </c>
      <c r="S33" s="420">
        <v>16657</v>
      </c>
      <c r="T33" s="421">
        <v>4707</v>
      </c>
      <c r="U33" s="421">
        <v>4231</v>
      </c>
      <c r="V33" s="422">
        <v>48272</v>
      </c>
      <c r="W33" s="423">
        <v>46090</v>
      </c>
      <c r="X33" s="423">
        <v>45914</v>
      </c>
      <c r="Y33" s="423">
        <v>42669</v>
      </c>
      <c r="Z33" s="422">
        <v>47722</v>
      </c>
      <c r="AA33" s="420">
        <v>47585</v>
      </c>
      <c r="AB33" s="421">
        <v>46001</v>
      </c>
      <c r="AC33" s="421">
        <v>43519</v>
      </c>
      <c r="AD33" s="422">
        <v>48379</v>
      </c>
      <c r="AE33" s="420">
        <v>105988</v>
      </c>
      <c r="AF33" s="421">
        <v>150710</v>
      </c>
      <c r="AG33" s="421">
        <v>139855</v>
      </c>
      <c r="AH33" s="422">
        <v>136856</v>
      </c>
      <c r="AI33" s="420">
        <v>129753</v>
      </c>
      <c r="AJ33" s="421">
        <v>111748</v>
      </c>
      <c r="AK33" s="422">
        <v>110556</v>
      </c>
    </row>
    <row r="34" spans="1:37" ht="12.75" customHeight="1" x14ac:dyDescent="0.3">
      <c r="A34" s="168" t="s">
        <v>176</v>
      </c>
      <c r="B34" s="425" t="s">
        <v>177</v>
      </c>
      <c r="C34" s="170">
        <v>1601</v>
      </c>
      <c r="D34" s="171">
        <v>3727</v>
      </c>
      <c r="E34" s="171">
        <v>4607</v>
      </c>
      <c r="F34" s="172">
        <v>7463</v>
      </c>
      <c r="G34" s="171">
        <v>3942</v>
      </c>
      <c r="H34" s="171">
        <v>3395</v>
      </c>
      <c r="I34" s="171">
        <v>4253</v>
      </c>
      <c r="J34" s="172">
        <v>3991</v>
      </c>
      <c r="K34" s="170">
        <v>3720</v>
      </c>
      <c r="L34" s="171">
        <v>3440</v>
      </c>
      <c r="M34" s="171">
        <v>3152</v>
      </c>
      <c r="N34" s="172">
        <v>2855.7330000000002</v>
      </c>
      <c r="O34" s="171">
        <v>6551.866</v>
      </c>
      <c r="P34" s="171">
        <v>6240.6480000000001</v>
      </c>
      <c r="Q34" s="171">
        <v>12922.393</v>
      </c>
      <c r="R34" s="172">
        <v>12598</v>
      </c>
      <c r="S34" s="170">
        <v>12306</v>
      </c>
      <c r="T34" s="171">
        <v>950</v>
      </c>
      <c r="U34" s="171">
        <v>651</v>
      </c>
      <c r="V34" s="172">
        <v>11830</v>
      </c>
      <c r="W34" s="173">
        <v>10385</v>
      </c>
      <c r="X34" s="173">
        <v>10801</v>
      </c>
      <c r="Y34" s="173">
        <v>9897</v>
      </c>
      <c r="Z34" s="172">
        <v>15327</v>
      </c>
      <c r="AA34" s="170">
        <v>13533</v>
      </c>
      <c r="AB34" s="171">
        <v>12555</v>
      </c>
      <c r="AC34" s="171">
        <v>11638</v>
      </c>
      <c r="AD34" s="172">
        <v>10651</v>
      </c>
      <c r="AE34" s="170">
        <v>42291</v>
      </c>
      <c r="AF34" s="171">
        <v>57481</v>
      </c>
      <c r="AG34" s="171">
        <v>49500</v>
      </c>
      <c r="AH34" s="172">
        <v>45230</v>
      </c>
      <c r="AI34" s="170">
        <v>40480</v>
      </c>
      <c r="AJ34" s="171">
        <v>32344</v>
      </c>
      <c r="AK34" s="172">
        <v>29213</v>
      </c>
    </row>
    <row r="35" spans="1:37" ht="12.75" customHeight="1" x14ac:dyDescent="0.3">
      <c r="A35" s="162" t="s">
        <v>357</v>
      </c>
      <c r="B35" s="163" t="s">
        <v>436</v>
      </c>
      <c r="C35" s="164">
        <v>0</v>
      </c>
      <c r="D35" s="165">
        <v>0</v>
      </c>
      <c r="E35" s="165">
        <v>0</v>
      </c>
      <c r="F35" s="166">
        <v>0</v>
      </c>
      <c r="G35" s="165">
        <v>0</v>
      </c>
      <c r="H35" s="165">
        <v>0</v>
      </c>
      <c r="I35" s="165">
        <v>0</v>
      </c>
      <c r="J35" s="166">
        <v>0</v>
      </c>
      <c r="K35" s="164">
        <v>0</v>
      </c>
      <c r="L35" s="165">
        <v>0</v>
      </c>
      <c r="M35" s="165">
        <v>0</v>
      </c>
      <c r="N35" s="166">
        <v>0</v>
      </c>
      <c r="O35" s="165">
        <v>0</v>
      </c>
      <c r="P35" s="165">
        <v>0</v>
      </c>
      <c r="Q35" s="165">
        <v>0</v>
      </c>
      <c r="R35" s="166">
        <v>0</v>
      </c>
      <c r="S35" s="164">
        <v>0</v>
      </c>
      <c r="T35" s="165">
        <v>0</v>
      </c>
      <c r="U35" s="165">
        <v>0</v>
      </c>
      <c r="V35" s="166">
        <v>0</v>
      </c>
      <c r="W35" s="167">
        <v>0</v>
      </c>
      <c r="X35" s="167">
        <v>0</v>
      </c>
      <c r="Y35" s="167">
        <v>0</v>
      </c>
      <c r="Z35" s="166">
        <v>0</v>
      </c>
      <c r="AA35" s="164">
        <v>0</v>
      </c>
      <c r="AB35" s="165">
        <v>0</v>
      </c>
      <c r="AC35" s="165">
        <v>0</v>
      </c>
      <c r="AD35" s="166">
        <v>0</v>
      </c>
      <c r="AE35" s="164">
        <v>21576</v>
      </c>
      <c r="AF35" s="165">
        <v>24642</v>
      </c>
      <c r="AG35" s="165">
        <v>23773</v>
      </c>
      <c r="AH35" s="166">
        <v>20569</v>
      </c>
      <c r="AI35" s="164">
        <v>20048</v>
      </c>
      <c r="AJ35" s="165">
        <v>26416</v>
      </c>
      <c r="AK35" s="166">
        <v>30557</v>
      </c>
    </row>
    <row r="36" spans="1:37" ht="12.75" customHeight="1" x14ac:dyDescent="0.3">
      <c r="A36" s="168" t="s">
        <v>183</v>
      </c>
      <c r="B36" s="169" t="s">
        <v>184</v>
      </c>
      <c r="C36" s="170">
        <v>0</v>
      </c>
      <c r="D36" s="171">
        <v>0</v>
      </c>
      <c r="E36" s="171">
        <v>0</v>
      </c>
      <c r="F36" s="172">
        <v>0</v>
      </c>
      <c r="G36" s="171">
        <v>0</v>
      </c>
      <c r="H36" s="171">
        <v>0</v>
      </c>
      <c r="I36" s="171">
        <v>0</v>
      </c>
      <c r="J36" s="172">
        <v>0</v>
      </c>
      <c r="K36" s="170">
        <v>0</v>
      </c>
      <c r="L36" s="171">
        <v>0</v>
      </c>
      <c r="M36" s="171">
        <v>0</v>
      </c>
      <c r="N36" s="172">
        <v>0</v>
      </c>
      <c r="O36" s="171">
        <v>0</v>
      </c>
      <c r="P36" s="171">
        <v>0</v>
      </c>
      <c r="Q36" s="171">
        <v>0</v>
      </c>
      <c r="R36" s="172">
        <v>0</v>
      </c>
      <c r="S36" s="170">
        <v>0</v>
      </c>
      <c r="T36" s="171">
        <v>0</v>
      </c>
      <c r="U36" s="171">
        <v>0</v>
      </c>
      <c r="V36" s="172">
        <v>0</v>
      </c>
      <c r="W36" s="173">
        <v>0</v>
      </c>
      <c r="X36" s="173">
        <v>0</v>
      </c>
      <c r="Y36" s="173">
        <v>0</v>
      </c>
      <c r="Z36" s="172">
        <v>334</v>
      </c>
      <c r="AA36" s="170">
        <v>100</v>
      </c>
      <c r="AB36" s="171">
        <v>100</v>
      </c>
      <c r="AC36" s="171">
        <v>98</v>
      </c>
      <c r="AD36" s="172">
        <v>3586</v>
      </c>
      <c r="AE36" s="170">
        <v>3576</v>
      </c>
      <c r="AF36" s="171">
        <v>3889</v>
      </c>
      <c r="AG36" s="171">
        <v>3674</v>
      </c>
      <c r="AH36" s="172">
        <v>3462</v>
      </c>
      <c r="AI36" s="170">
        <v>2891</v>
      </c>
      <c r="AJ36" s="171">
        <v>2717</v>
      </c>
      <c r="AK36" s="172">
        <v>2579</v>
      </c>
    </row>
    <row r="37" spans="1:37" ht="12.75" customHeight="1" x14ac:dyDescent="0.3">
      <c r="A37" s="162" t="s">
        <v>360</v>
      </c>
      <c r="B37" s="163" t="s">
        <v>385</v>
      </c>
      <c r="C37" s="164">
        <v>1430</v>
      </c>
      <c r="D37" s="165">
        <v>1460</v>
      </c>
      <c r="E37" s="165">
        <v>1608</v>
      </c>
      <c r="F37" s="166">
        <v>1447</v>
      </c>
      <c r="G37" s="165">
        <v>1462</v>
      </c>
      <c r="H37" s="165">
        <v>2063</v>
      </c>
      <c r="I37" s="165">
        <v>1994</v>
      </c>
      <c r="J37" s="166">
        <v>1863</v>
      </c>
      <c r="K37" s="164">
        <v>1618</v>
      </c>
      <c r="L37" s="165">
        <v>1658</v>
      </c>
      <c r="M37" s="165">
        <v>1833</v>
      </c>
      <c r="N37" s="166">
        <v>1889.2</v>
      </c>
      <c r="O37" s="165">
        <v>1929.1030000000001</v>
      </c>
      <c r="P37" s="165">
        <v>2003.088</v>
      </c>
      <c r="Q37" s="165">
        <v>2070.0880000000002</v>
      </c>
      <c r="R37" s="166">
        <v>2244</v>
      </c>
      <c r="S37" s="164">
        <v>2432</v>
      </c>
      <c r="T37" s="165">
        <v>2350</v>
      </c>
      <c r="U37" s="165">
        <v>2454</v>
      </c>
      <c r="V37" s="166">
        <v>19661</v>
      </c>
      <c r="W37" s="167">
        <v>19094</v>
      </c>
      <c r="X37" s="167">
        <v>18591</v>
      </c>
      <c r="Y37" s="167">
        <v>18377</v>
      </c>
      <c r="Z37" s="166">
        <v>18819</v>
      </c>
      <c r="AA37" s="164">
        <v>18464</v>
      </c>
      <c r="AB37" s="165">
        <v>18360</v>
      </c>
      <c r="AC37" s="165">
        <v>18064</v>
      </c>
      <c r="AD37" s="166">
        <v>21845</v>
      </c>
      <c r="AE37" s="164">
        <v>21989</v>
      </c>
      <c r="AF37" s="165">
        <v>33680</v>
      </c>
      <c r="AG37" s="165">
        <v>33325</v>
      </c>
      <c r="AH37" s="166">
        <v>37798</v>
      </c>
      <c r="AI37" s="164">
        <v>37990</v>
      </c>
      <c r="AJ37" s="165">
        <v>37336</v>
      </c>
      <c r="AK37" s="166">
        <v>36076</v>
      </c>
    </row>
    <row r="38" spans="1:37" ht="12.75" customHeight="1" x14ac:dyDescent="0.3">
      <c r="A38" s="168" t="s">
        <v>185</v>
      </c>
      <c r="B38" s="169" t="s">
        <v>186</v>
      </c>
      <c r="C38" s="170">
        <v>0</v>
      </c>
      <c r="D38" s="171">
        <v>2649</v>
      </c>
      <c r="E38" s="171">
        <v>2440</v>
      </c>
      <c r="F38" s="172">
        <v>2321</v>
      </c>
      <c r="G38" s="171">
        <v>2200</v>
      </c>
      <c r="H38" s="171">
        <v>5979</v>
      </c>
      <c r="I38" s="171">
        <v>5550</v>
      </c>
      <c r="J38" s="172">
        <v>5149</v>
      </c>
      <c r="K38" s="170">
        <v>4758</v>
      </c>
      <c r="L38" s="171">
        <v>4363</v>
      </c>
      <c r="M38" s="171">
        <v>3965</v>
      </c>
      <c r="N38" s="172">
        <v>3563.9169999999999</v>
      </c>
      <c r="O38" s="171">
        <v>3984.8240000000001</v>
      </c>
      <c r="P38" s="171">
        <v>3530.4270000000001</v>
      </c>
      <c r="Q38" s="171">
        <v>3007.6610000000001</v>
      </c>
      <c r="R38" s="172">
        <v>2479</v>
      </c>
      <c r="S38" s="170">
        <v>1919</v>
      </c>
      <c r="T38" s="171">
        <v>1407</v>
      </c>
      <c r="U38" s="171">
        <v>1126</v>
      </c>
      <c r="V38" s="172">
        <v>16781</v>
      </c>
      <c r="W38" s="173">
        <v>16611</v>
      </c>
      <c r="X38" s="173">
        <v>16522</v>
      </c>
      <c r="Y38" s="173">
        <v>14395</v>
      </c>
      <c r="Z38" s="172">
        <v>13242</v>
      </c>
      <c r="AA38" s="170">
        <v>15488</v>
      </c>
      <c r="AB38" s="171">
        <v>14986</v>
      </c>
      <c r="AC38" s="171">
        <v>13719</v>
      </c>
      <c r="AD38" s="172">
        <v>12297</v>
      </c>
      <c r="AE38" s="170">
        <v>16556</v>
      </c>
      <c r="AF38" s="171">
        <v>31018</v>
      </c>
      <c r="AG38" s="171">
        <v>29583</v>
      </c>
      <c r="AH38" s="172">
        <v>29797</v>
      </c>
      <c r="AI38" s="170">
        <v>28344</v>
      </c>
      <c r="AJ38" s="171">
        <v>12935</v>
      </c>
      <c r="AK38" s="172">
        <v>12131</v>
      </c>
    </row>
    <row r="39" spans="1:37" ht="12.75" customHeight="1" x14ac:dyDescent="0.3">
      <c r="A39" s="162" t="s">
        <v>189</v>
      </c>
      <c r="B39" s="163" t="s">
        <v>191</v>
      </c>
      <c r="C39" s="164">
        <v>2794</v>
      </c>
      <c r="D39" s="165">
        <v>0</v>
      </c>
      <c r="E39" s="165">
        <v>0</v>
      </c>
      <c r="F39" s="166">
        <v>0</v>
      </c>
      <c r="G39" s="165">
        <v>0</v>
      </c>
      <c r="H39" s="165">
        <v>0</v>
      </c>
      <c r="I39" s="165">
        <v>0</v>
      </c>
      <c r="J39" s="166">
        <v>0</v>
      </c>
      <c r="K39" s="164">
        <v>0</v>
      </c>
      <c r="L39" s="165">
        <v>0</v>
      </c>
      <c r="M39" s="165">
        <v>0</v>
      </c>
      <c r="N39" s="166">
        <v>0</v>
      </c>
      <c r="O39" s="165">
        <v>0</v>
      </c>
      <c r="P39" s="165">
        <v>0</v>
      </c>
      <c r="Q39" s="165">
        <v>0</v>
      </c>
      <c r="R39" s="166">
        <v>0</v>
      </c>
      <c r="S39" s="164">
        <v>0</v>
      </c>
      <c r="T39" s="165">
        <v>0</v>
      </c>
      <c r="U39" s="165">
        <v>0</v>
      </c>
      <c r="V39" s="166">
        <v>0</v>
      </c>
      <c r="W39" s="167">
        <v>0</v>
      </c>
      <c r="X39" s="167">
        <v>0</v>
      </c>
      <c r="Y39" s="167">
        <v>0</v>
      </c>
      <c r="Z39" s="166">
        <v>0</v>
      </c>
      <c r="AA39" s="164">
        <v>0</v>
      </c>
      <c r="AB39" s="165">
        <v>0</v>
      </c>
      <c r="AC39" s="165">
        <v>0</v>
      </c>
      <c r="AD39" s="166">
        <v>0</v>
      </c>
      <c r="AE39" s="164">
        <v>0</v>
      </c>
      <c r="AF39" s="165">
        <v>0</v>
      </c>
      <c r="AG39" s="165" t="s">
        <v>212</v>
      </c>
      <c r="AH39" s="166">
        <v>0</v>
      </c>
      <c r="AI39" s="164">
        <v>0</v>
      </c>
      <c r="AJ39" s="165">
        <v>0</v>
      </c>
      <c r="AK39" s="166">
        <v>0</v>
      </c>
    </row>
    <row r="40" spans="1:37" ht="12.75" customHeight="1" x14ac:dyDescent="0.3">
      <c r="A40" s="175" t="s">
        <v>193</v>
      </c>
      <c r="B40" s="156" t="s">
        <v>194</v>
      </c>
      <c r="C40" s="157">
        <v>11757</v>
      </c>
      <c r="D40" s="158">
        <v>13253</v>
      </c>
      <c r="E40" s="158">
        <v>15046</v>
      </c>
      <c r="F40" s="159">
        <v>14488</v>
      </c>
      <c r="G40" s="158">
        <v>51808</v>
      </c>
      <c r="H40" s="158">
        <v>53215</v>
      </c>
      <c r="I40" s="158">
        <v>55045</v>
      </c>
      <c r="J40" s="159">
        <v>57076</v>
      </c>
      <c r="K40" s="157">
        <v>61330</v>
      </c>
      <c r="L40" s="158">
        <v>60081</v>
      </c>
      <c r="M40" s="158">
        <v>61370</v>
      </c>
      <c r="N40" s="159">
        <v>59900.244999999995</v>
      </c>
      <c r="O40" s="158">
        <v>61504.274999999994</v>
      </c>
      <c r="P40" s="158">
        <v>64268.574000000001</v>
      </c>
      <c r="Q40" s="158">
        <v>65214.654999999999</v>
      </c>
      <c r="R40" s="159">
        <v>66082</v>
      </c>
      <c r="S40" s="157">
        <v>66797</v>
      </c>
      <c r="T40" s="158">
        <v>68921</v>
      </c>
      <c r="U40" s="158">
        <v>70236</v>
      </c>
      <c r="V40" s="159">
        <v>70249</v>
      </c>
      <c r="W40" s="161">
        <v>70830</v>
      </c>
      <c r="X40" s="161">
        <v>72339</v>
      </c>
      <c r="Y40" s="161">
        <v>74848</v>
      </c>
      <c r="Z40" s="159">
        <v>75607</v>
      </c>
      <c r="AA40" s="157">
        <v>73765</v>
      </c>
      <c r="AB40" s="158">
        <v>83680</v>
      </c>
      <c r="AC40" s="158">
        <v>85062</v>
      </c>
      <c r="AD40" s="159">
        <v>85416</v>
      </c>
      <c r="AE40" s="157">
        <v>82915</v>
      </c>
      <c r="AF40" s="158">
        <v>88658</v>
      </c>
      <c r="AG40" s="158">
        <v>430937</v>
      </c>
      <c r="AH40" s="159">
        <v>431603</v>
      </c>
      <c r="AI40" s="157">
        <v>423368</v>
      </c>
      <c r="AJ40" s="158">
        <v>432666</v>
      </c>
      <c r="AK40" s="159">
        <v>433556</v>
      </c>
    </row>
    <row r="41" spans="1:37" ht="12.75" customHeight="1" x14ac:dyDescent="0.3">
      <c r="A41" s="162" t="s">
        <v>195</v>
      </c>
      <c r="B41" s="163" t="s">
        <v>196</v>
      </c>
      <c r="C41" s="164">
        <v>10495</v>
      </c>
      <c r="D41" s="165">
        <v>10495</v>
      </c>
      <c r="E41" s="165">
        <v>10495</v>
      </c>
      <c r="F41" s="166">
        <v>10495</v>
      </c>
      <c r="G41" s="165">
        <v>50150</v>
      </c>
      <c r="H41" s="165">
        <v>50150</v>
      </c>
      <c r="I41" s="165">
        <v>50561</v>
      </c>
      <c r="J41" s="166">
        <v>50561</v>
      </c>
      <c r="K41" s="164">
        <v>50561</v>
      </c>
      <c r="L41" s="165">
        <v>50561</v>
      </c>
      <c r="M41" s="165">
        <v>50561</v>
      </c>
      <c r="N41" s="166">
        <v>50560.593999999997</v>
      </c>
      <c r="O41" s="165">
        <v>50560.593999999997</v>
      </c>
      <c r="P41" s="165">
        <v>50560.593999999997</v>
      </c>
      <c r="Q41" s="165">
        <v>50560.593999999997</v>
      </c>
      <c r="R41" s="166">
        <v>50561</v>
      </c>
      <c r="S41" s="164">
        <v>50561</v>
      </c>
      <c r="T41" s="165">
        <v>50561</v>
      </c>
      <c r="U41" s="165">
        <v>50561</v>
      </c>
      <c r="V41" s="166">
        <v>50561</v>
      </c>
      <c r="W41" s="167">
        <v>50561</v>
      </c>
      <c r="X41" s="167">
        <v>50561</v>
      </c>
      <c r="Y41" s="167">
        <v>50561</v>
      </c>
      <c r="Z41" s="166">
        <v>50561</v>
      </c>
      <c r="AA41" s="164">
        <v>50561</v>
      </c>
      <c r="AB41" s="165">
        <v>50561</v>
      </c>
      <c r="AC41" s="165">
        <v>50561</v>
      </c>
      <c r="AD41" s="166">
        <v>50561</v>
      </c>
      <c r="AE41" s="164">
        <v>50561</v>
      </c>
      <c r="AF41" s="165">
        <v>50561</v>
      </c>
      <c r="AG41" s="165">
        <v>413261</v>
      </c>
      <c r="AH41" s="166">
        <v>413261</v>
      </c>
      <c r="AI41" s="164">
        <v>413261</v>
      </c>
      <c r="AJ41" s="165">
        <v>413261</v>
      </c>
      <c r="AK41" s="166">
        <v>413261</v>
      </c>
    </row>
    <row r="42" spans="1:37" ht="12.75" customHeight="1" x14ac:dyDescent="0.3">
      <c r="A42" s="168" t="s">
        <v>197</v>
      </c>
      <c r="B42" s="169" t="s">
        <v>198</v>
      </c>
      <c r="C42" s="170">
        <v>0</v>
      </c>
      <c r="D42" s="171">
        <v>0</v>
      </c>
      <c r="E42" s="171">
        <v>0</v>
      </c>
      <c r="F42" s="172">
        <v>0</v>
      </c>
      <c r="G42" s="171">
        <v>0</v>
      </c>
      <c r="H42" s="171">
        <v>0</v>
      </c>
      <c r="I42" s="171">
        <v>0</v>
      </c>
      <c r="J42" s="172">
        <v>0</v>
      </c>
      <c r="K42" s="170">
        <v>0</v>
      </c>
      <c r="L42" s="171">
        <v>-3025</v>
      </c>
      <c r="M42" s="171">
        <v>-3397</v>
      </c>
      <c r="N42" s="172">
        <v>-3396.6509999999998</v>
      </c>
      <c r="O42" s="171">
        <v>-3664.0990000000002</v>
      </c>
      <c r="P42" s="171">
        <v>-3719.933</v>
      </c>
      <c r="Q42" s="171">
        <v>-3719.933</v>
      </c>
      <c r="R42" s="172">
        <v>-4235</v>
      </c>
      <c r="S42" s="170">
        <v>-4619</v>
      </c>
      <c r="T42" s="171">
        <v>-4867</v>
      </c>
      <c r="U42" s="171">
        <v>-4867</v>
      </c>
      <c r="V42" s="172">
        <v>-4941</v>
      </c>
      <c r="W42" s="171">
        <v>-4941</v>
      </c>
      <c r="X42" s="171">
        <v>-4772</v>
      </c>
      <c r="Y42" s="171">
        <v>-4772</v>
      </c>
      <c r="Z42" s="172">
        <v>-4772</v>
      </c>
      <c r="AA42" s="170">
        <v>-4772</v>
      </c>
      <c r="AB42" s="171">
        <v>-2220</v>
      </c>
      <c r="AC42" s="171">
        <v>-2220</v>
      </c>
      <c r="AD42" s="172">
        <v>-2220</v>
      </c>
      <c r="AE42" s="170">
        <v>-2220</v>
      </c>
      <c r="AF42" s="171">
        <v>0</v>
      </c>
      <c r="AG42" s="171" t="s">
        <v>212</v>
      </c>
      <c r="AH42" s="172">
        <v>0</v>
      </c>
      <c r="AI42" s="170">
        <v>-8355</v>
      </c>
      <c r="AJ42" s="171">
        <v>-1689</v>
      </c>
      <c r="AK42" s="172">
        <v>-1689</v>
      </c>
    </row>
    <row r="43" spans="1:37" ht="12.75" customHeight="1" x14ac:dyDescent="0.3">
      <c r="A43" s="162" t="s">
        <v>400</v>
      </c>
      <c r="B43" s="163" t="s">
        <v>386</v>
      </c>
      <c r="C43" s="164" t="s">
        <v>212</v>
      </c>
      <c r="D43" s="165" t="s">
        <v>212</v>
      </c>
      <c r="E43" s="165" t="s">
        <v>212</v>
      </c>
      <c r="F43" s="166" t="s">
        <v>212</v>
      </c>
      <c r="G43" s="165">
        <v>-1952</v>
      </c>
      <c r="H43" s="165">
        <v>-1952</v>
      </c>
      <c r="I43" s="165">
        <v>-1952</v>
      </c>
      <c r="J43" s="166">
        <v>-1953</v>
      </c>
      <c r="K43" s="164">
        <v>-1952</v>
      </c>
      <c r="L43" s="165">
        <v>-1953</v>
      </c>
      <c r="M43" s="165">
        <v>0</v>
      </c>
      <c r="N43" s="166">
        <v>0</v>
      </c>
      <c r="O43" s="165">
        <v>0</v>
      </c>
      <c r="P43" s="165">
        <v>0</v>
      </c>
      <c r="Q43" s="165">
        <v>0</v>
      </c>
      <c r="R43" s="166">
        <v>0</v>
      </c>
      <c r="S43" s="164">
        <v>0</v>
      </c>
      <c r="T43" s="165">
        <v>0</v>
      </c>
      <c r="U43" s="165">
        <v>0</v>
      </c>
      <c r="V43" s="166">
        <v>0</v>
      </c>
      <c r="W43" s="165">
        <v>0</v>
      </c>
      <c r="X43" s="165">
        <v>0</v>
      </c>
      <c r="Y43" s="165">
        <v>0</v>
      </c>
      <c r="Z43" s="166">
        <v>0</v>
      </c>
      <c r="AA43" s="164">
        <v>0</v>
      </c>
      <c r="AB43" s="165">
        <v>0</v>
      </c>
      <c r="AC43" s="165">
        <v>0</v>
      </c>
      <c r="AD43" s="166">
        <v>-1952</v>
      </c>
      <c r="AE43" s="164">
        <v>0</v>
      </c>
      <c r="AF43" s="165">
        <v>0</v>
      </c>
      <c r="AG43" s="165">
        <v>-24110</v>
      </c>
      <c r="AH43" s="166">
        <v>-23789</v>
      </c>
      <c r="AI43" s="164">
        <v>-23789</v>
      </c>
      <c r="AJ43" s="165">
        <v>-23931</v>
      </c>
      <c r="AK43" s="166">
        <v>-23915</v>
      </c>
    </row>
    <row r="44" spans="1:37" ht="12.75" customHeight="1" x14ac:dyDescent="0.3">
      <c r="A44" s="168" t="s">
        <v>199</v>
      </c>
      <c r="B44" s="169" t="s">
        <v>200</v>
      </c>
      <c r="C44" s="170">
        <v>1534</v>
      </c>
      <c r="D44" s="171">
        <v>1527</v>
      </c>
      <c r="E44" s="171">
        <v>1528</v>
      </c>
      <c r="F44" s="172">
        <v>1528</v>
      </c>
      <c r="G44" s="171">
        <v>758</v>
      </c>
      <c r="H44" s="171">
        <v>763</v>
      </c>
      <c r="I44" s="171">
        <v>763</v>
      </c>
      <c r="J44" s="172">
        <v>763</v>
      </c>
      <c r="K44" s="170">
        <v>763</v>
      </c>
      <c r="L44" s="171">
        <v>763</v>
      </c>
      <c r="M44" s="171">
        <v>763</v>
      </c>
      <c r="N44" s="172">
        <v>763.39400000000001</v>
      </c>
      <c r="O44" s="171">
        <v>763.39400000000001</v>
      </c>
      <c r="P44" s="171">
        <v>763.39400000000001</v>
      </c>
      <c r="Q44" s="171">
        <v>763.39400000000001</v>
      </c>
      <c r="R44" s="172">
        <v>763</v>
      </c>
      <c r="S44" s="170">
        <v>763</v>
      </c>
      <c r="T44" s="171">
        <v>723</v>
      </c>
      <c r="U44" s="171">
        <v>683</v>
      </c>
      <c r="V44" s="172">
        <v>654</v>
      </c>
      <c r="W44" s="173">
        <v>618</v>
      </c>
      <c r="X44" s="173">
        <v>552</v>
      </c>
      <c r="Y44" s="173">
        <v>508</v>
      </c>
      <c r="Z44" s="172">
        <v>464</v>
      </c>
      <c r="AA44" s="170">
        <v>422</v>
      </c>
      <c r="AB44" s="171">
        <v>5776</v>
      </c>
      <c r="AC44" s="171">
        <v>5677</v>
      </c>
      <c r="AD44" s="172">
        <v>5579</v>
      </c>
      <c r="AE44" s="170">
        <v>5480</v>
      </c>
      <c r="AF44" s="171">
        <v>12578</v>
      </c>
      <c r="AG44" s="171">
        <v>13065</v>
      </c>
      <c r="AH44" s="172">
        <v>13186</v>
      </c>
      <c r="AI44" s="170">
        <v>12892</v>
      </c>
      <c r="AJ44" s="171">
        <v>15105</v>
      </c>
      <c r="AK44" s="172">
        <v>15222</v>
      </c>
    </row>
    <row r="45" spans="1:37" ht="12.75" customHeight="1" x14ac:dyDescent="0.3">
      <c r="A45" s="162" t="s">
        <v>201</v>
      </c>
      <c r="B45" s="163" t="s">
        <v>387</v>
      </c>
      <c r="C45" s="164">
        <v>-4657</v>
      </c>
      <c r="D45" s="165">
        <v>-2990</v>
      </c>
      <c r="E45" s="165">
        <v>-1174</v>
      </c>
      <c r="F45" s="166">
        <v>-892</v>
      </c>
      <c r="G45" s="165">
        <v>-393</v>
      </c>
      <c r="H45" s="165">
        <v>1346</v>
      </c>
      <c r="I45" s="165">
        <v>2795</v>
      </c>
      <c r="J45" s="166">
        <v>4852</v>
      </c>
      <c r="K45" s="164">
        <v>9122</v>
      </c>
      <c r="L45" s="165">
        <v>10909</v>
      </c>
      <c r="M45" s="165">
        <v>13443</v>
      </c>
      <c r="N45" s="166">
        <v>11972.907999999999</v>
      </c>
      <c r="O45" s="165">
        <v>13844.386</v>
      </c>
      <c r="P45" s="165">
        <v>16664.519</v>
      </c>
      <c r="Q45" s="165">
        <v>17610.599999999999</v>
      </c>
      <c r="R45" s="166">
        <v>18993</v>
      </c>
      <c r="S45" s="164">
        <v>20092</v>
      </c>
      <c r="T45" s="165">
        <v>22504</v>
      </c>
      <c r="U45" s="165">
        <v>23859</v>
      </c>
      <c r="V45" s="166">
        <v>23975</v>
      </c>
      <c r="W45" s="167">
        <v>24592</v>
      </c>
      <c r="X45" s="167">
        <v>25998</v>
      </c>
      <c r="Y45" s="167">
        <v>28551</v>
      </c>
      <c r="Z45" s="166">
        <v>29354</v>
      </c>
      <c r="AA45" s="164">
        <v>27554</v>
      </c>
      <c r="AB45" s="165">
        <v>29563</v>
      </c>
      <c r="AC45" s="165">
        <v>30981</v>
      </c>
      <c r="AD45" s="166">
        <v>33382</v>
      </c>
      <c r="AE45" s="164">
        <v>29089</v>
      </c>
      <c r="AF45" s="165">
        <v>25512</v>
      </c>
      <c r="AG45" s="165">
        <v>28602</v>
      </c>
      <c r="AH45" s="166">
        <v>28803</v>
      </c>
      <c r="AI45" s="164">
        <v>29246</v>
      </c>
      <c r="AJ45" s="165">
        <v>29826</v>
      </c>
      <c r="AK45" s="166">
        <v>30677</v>
      </c>
    </row>
    <row r="46" spans="1:37" ht="12.75" customHeight="1" x14ac:dyDescent="0.3">
      <c r="A46" s="168" t="s">
        <v>203</v>
      </c>
      <c r="B46" s="169" t="s">
        <v>204</v>
      </c>
      <c r="C46" s="170">
        <v>3901</v>
      </c>
      <c r="D46" s="171">
        <v>3763</v>
      </c>
      <c r="E46" s="171">
        <v>3706</v>
      </c>
      <c r="F46" s="172">
        <v>2979</v>
      </c>
      <c r="G46" s="171">
        <v>2939</v>
      </c>
      <c r="H46" s="171">
        <v>2905</v>
      </c>
      <c r="I46" s="171">
        <v>2876</v>
      </c>
      <c r="J46" s="172">
        <v>2853</v>
      </c>
      <c r="K46" s="170">
        <v>2836</v>
      </c>
      <c r="L46" s="171">
        <v>2826</v>
      </c>
      <c r="M46" s="171">
        <v>0</v>
      </c>
      <c r="N46" s="172">
        <v>0</v>
      </c>
      <c r="O46" s="171">
        <v>0</v>
      </c>
      <c r="P46" s="171">
        <v>0</v>
      </c>
      <c r="Q46" s="171">
        <v>0</v>
      </c>
      <c r="R46" s="172">
        <v>0</v>
      </c>
      <c r="S46" s="170">
        <v>0</v>
      </c>
      <c r="T46" s="171">
        <v>0</v>
      </c>
      <c r="U46" s="171">
        <v>0</v>
      </c>
      <c r="V46" s="172">
        <v>0</v>
      </c>
      <c r="W46" s="173">
        <v>0</v>
      </c>
      <c r="X46" s="173">
        <v>0</v>
      </c>
      <c r="Y46" s="173">
        <v>0</v>
      </c>
      <c r="Z46" s="172">
        <v>0</v>
      </c>
      <c r="AA46" s="170">
        <v>0</v>
      </c>
      <c r="AB46" s="171">
        <v>0</v>
      </c>
      <c r="AC46" s="171">
        <v>0</v>
      </c>
      <c r="AD46" s="172">
        <v>0</v>
      </c>
      <c r="AE46" s="170">
        <v>0</v>
      </c>
      <c r="AF46" s="171">
        <v>0</v>
      </c>
      <c r="AG46" s="171" t="s">
        <v>212</v>
      </c>
      <c r="AH46" s="172">
        <v>0</v>
      </c>
      <c r="AI46" s="170">
        <v>0</v>
      </c>
      <c r="AJ46" s="171">
        <v>0</v>
      </c>
      <c r="AK46" s="172">
        <v>0</v>
      </c>
    </row>
    <row r="47" spans="1:37" ht="12.75" customHeight="1" x14ac:dyDescent="0.3">
      <c r="A47" s="426" t="s">
        <v>382</v>
      </c>
      <c r="B47" s="427" t="s">
        <v>388</v>
      </c>
      <c r="C47" s="420">
        <v>11273</v>
      </c>
      <c r="D47" s="421">
        <v>12795</v>
      </c>
      <c r="E47" s="421">
        <v>14555</v>
      </c>
      <c r="F47" s="422">
        <v>14110</v>
      </c>
      <c r="G47" s="421">
        <v>51502</v>
      </c>
      <c r="H47" s="421">
        <v>53212</v>
      </c>
      <c r="I47" s="421">
        <v>55043</v>
      </c>
      <c r="J47" s="422">
        <v>57076</v>
      </c>
      <c r="K47" s="420">
        <v>61330</v>
      </c>
      <c r="L47" s="421">
        <v>60081</v>
      </c>
      <c r="M47" s="421">
        <v>61370</v>
      </c>
      <c r="N47" s="422">
        <v>59900.244999999995</v>
      </c>
      <c r="O47" s="421">
        <v>61504.274999999994</v>
      </c>
      <c r="P47" s="421">
        <v>64268.574000000001</v>
      </c>
      <c r="Q47" s="421">
        <v>65214.654999999999</v>
      </c>
      <c r="R47" s="422">
        <v>66082</v>
      </c>
      <c r="S47" s="420">
        <v>66797</v>
      </c>
      <c r="T47" s="421">
        <v>68921</v>
      </c>
      <c r="U47" s="421">
        <v>70236</v>
      </c>
      <c r="V47" s="422">
        <v>70249</v>
      </c>
      <c r="W47" s="423">
        <v>70830</v>
      </c>
      <c r="X47" s="423">
        <v>72339</v>
      </c>
      <c r="Y47" s="423">
        <v>74848</v>
      </c>
      <c r="Z47" s="422">
        <v>75607</v>
      </c>
      <c r="AA47" s="420">
        <v>73765</v>
      </c>
      <c r="AB47" s="421">
        <v>83680</v>
      </c>
      <c r="AC47" s="421">
        <v>84999</v>
      </c>
      <c r="AD47" s="422">
        <v>85350</v>
      </c>
      <c r="AE47" s="420">
        <v>82910</v>
      </c>
      <c r="AF47" s="421">
        <v>88651</v>
      </c>
      <c r="AG47" s="421">
        <v>430818</v>
      </c>
      <c r="AH47" s="422">
        <v>431461</v>
      </c>
      <c r="AI47" s="420">
        <v>423255</v>
      </c>
      <c r="AJ47" s="421">
        <v>432572</v>
      </c>
      <c r="AK47" s="422">
        <v>433556</v>
      </c>
    </row>
    <row r="48" spans="1:37" ht="12.75" customHeight="1" thickBot="1" x14ac:dyDescent="0.35">
      <c r="A48" s="428" t="s">
        <v>356</v>
      </c>
      <c r="B48" s="429" t="s">
        <v>192</v>
      </c>
      <c r="C48" s="430">
        <v>484</v>
      </c>
      <c r="D48" s="431">
        <v>458</v>
      </c>
      <c r="E48" s="431">
        <v>491</v>
      </c>
      <c r="F48" s="432">
        <v>378</v>
      </c>
      <c r="G48" s="431">
        <v>306</v>
      </c>
      <c r="H48" s="431">
        <v>3</v>
      </c>
      <c r="I48" s="431">
        <v>2</v>
      </c>
      <c r="J48" s="432">
        <v>0</v>
      </c>
      <c r="K48" s="430">
        <v>0</v>
      </c>
      <c r="L48" s="431">
        <v>0</v>
      </c>
      <c r="M48" s="431">
        <v>0</v>
      </c>
      <c r="N48" s="432">
        <v>0</v>
      </c>
      <c r="O48" s="431">
        <v>0</v>
      </c>
      <c r="P48" s="431">
        <v>0</v>
      </c>
      <c r="Q48" s="431">
        <v>0</v>
      </c>
      <c r="R48" s="432">
        <v>0</v>
      </c>
      <c r="S48" s="430">
        <v>0</v>
      </c>
      <c r="T48" s="431">
        <v>0</v>
      </c>
      <c r="U48" s="431">
        <v>0</v>
      </c>
      <c r="V48" s="432">
        <v>0</v>
      </c>
      <c r="W48" s="433">
        <v>0</v>
      </c>
      <c r="X48" s="433">
        <v>0</v>
      </c>
      <c r="Y48" s="433">
        <v>0</v>
      </c>
      <c r="Z48" s="432">
        <v>0</v>
      </c>
      <c r="AA48" s="430">
        <v>0</v>
      </c>
      <c r="AB48" s="431">
        <v>0</v>
      </c>
      <c r="AC48" s="431">
        <v>63</v>
      </c>
      <c r="AD48" s="432">
        <v>66</v>
      </c>
      <c r="AE48" s="430">
        <v>5</v>
      </c>
      <c r="AF48" s="431">
        <v>7</v>
      </c>
      <c r="AG48" s="431">
        <v>119</v>
      </c>
      <c r="AH48" s="432">
        <v>142</v>
      </c>
      <c r="AI48" s="430">
        <v>113</v>
      </c>
      <c r="AJ48" s="431">
        <v>94</v>
      </c>
      <c r="AK48" s="432">
        <v>0</v>
      </c>
    </row>
    <row r="49" spans="1:37" ht="16.5" thickTop="1" x14ac:dyDescent="0.3">
      <c r="A49" s="434"/>
      <c r="B49" s="434"/>
      <c r="C49" s="434"/>
      <c r="D49" s="434"/>
      <c r="E49" s="434"/>
      <c r="F49" s="434"/>
      <c r="G49" s="434"/>
      <c r="H49" s="434"/>
      <c r="I49" s="434"/>
      <c r="J49" s="434"/>
      <c r="K49" s="434"/>
      <c r="L49" s="434"/>
      <c r="M49" s="434"/>
      <c r="N49" s="434"/>
      <c r="O49" s="434"/>
      <c r="P49" s="434"/>
      <c r="Q49" s="434"/>
      <c r="R49" s="434"/>
      <c r="S49" s="434"/>
      <c r="T49" s="434"/>
      <c r="U49" s="434"/>
      <c r="V49" s="434"/>
      <c r="W49" s="434"/>
      <c r="X49" s="434"/>
      <c r="Y49" s="434"/>
      <c r="Z49" s="434"/>
      <c r="AA49" s="434"/>
      <c r="AB49" s="434"/>
      <c r="AC49" s="434"/>
      <c r="AD49" s="434"/>
      <c r="AE49" s="434"/>
      <c r="AF49" s="434"/>
      <c r="AG49" s="434"/>
      <c r="AH49" s="434"/>
      <c r="AI49" s="453"/>
      <c r="AJ49" s="453"/>
      <c r="AK49" s="454"/>
    </row>
    <row r="50" spans="1:37" x14ac:dyDescent="0.3">
      <c r="AB50" s="177"/>
      <c r="AC50" s="177"/>
      <c r="AI50" s="177"/>
      <c r="AJ50" s="177"/>
      <c r="AK50" s="455"/>
    </row>
    <row r="51" spans="1:37" s="184" customFormat="1" ht="12.75" customHeight="1" x14ac:dyDescent="0.3">
      <c r="A51" s="178" t="s">
        <v>301</v>
      </c>
      <c r="B51" s="179" t="s">
        <v>304</v>
      </c>
      <c r="C51" s="180">
        <f>C52+C53</f>
        <v>4081</v>
      </c>
      <c r="D51" s="181">
        <f t="shared" ref="D51:Y51" si="0">D52+D53</f>
        <v>8361</v>
      </c>
      <c r="E51" s="181">
        <f t="shared" si="0"/>
        <v>8830</v>
      </c>
      <c r="F51" s="182">
        <f t="shared" si="0"/>
        <v>12466</v>
      </c>
      <c r="G51" s="181">
        <f t="shared" si="0"/>
        <v>7969</v>
      </c>
      <c r="H51" s="181">
        <f t="shared" si="0"/>
        <v>12826</v>
      </c>
      <c r="I51" s="181">
        <f t="shared" si="0"/>
        <v>13230</v>
      </c>
      <c r="J51" s="182">
        <f t="shared" si="0"/>
        <v>12444</v>
      </c>
      <c r="K51" s="180">
        <f t="shared" si="0"/>
        <v>11584</v>
      </c>
      <c r="L51" s="181">
        <f t="shared" si="0"/>
        <v>10516</v>
      </c>
      <c r="M51" s="181">
        <f t="shared" si="0"/>
        <v>9803</v>
      </c>
      <c r="N51" s="182">
        <f t="shared" si="0"/>
        <v>9140.1710000000003</v>
      </c>
      <c r="O51" s="181">
        <f t="shared" si="0"/>
        <v>13784.796999999999</v>
      </c>
      <c r="P51" s="181">
        <f t="shared" si="0"/>
        <v>13726.523000000001</v>
      </c>
      <c r="Q51" s="181">
        <f t="shared" si="0"/>
        <v>19936.728000000003</v>
      </c>
      <c r="R51" s="182">
        <f t="shared" si="0"/>
        <v>19833</v>
      </c>
      <c r="S51" s="180">
        <f t="shared" si="0"/>
        <v>18820</v>
      </c>
      <c r="T51" s="181">
        <f t="shared" si="0"/>
        <v>16906</v>
      </c>
      <c r="U51" s="181">
        <f t="shared" si="0"/>
        <v>19955</v>
      </c>
      <c r="V51" s="182">
        <f t="shared" si="0"/>
        <v>41984</v>
      </c>
      <c r="W51" s="183">
        <f t="shared" si="0"/>
        <v>39396</v>
      </c>
      <c r="X51" s="183">
        <f t="shared" si="0"/>
        <v>40265</v>
      </c>
      <c r="Y51" s="183">
        <f t="shared" si="0"/>
        <v>38290</v>
      </c>
      <c r="Z51" s="182">
        <f t="shared" ref="Z51:AJ51" si="1">Z52+Z53</f>
        <v>39939</v>
      </c>
      <c r="AA51" s="180">
        <f t="shared" si="1"/>
        <v>39195</v>
      </c>
      <c r="AB51" s="181">
        <f t="shared" si="1"/>
        <v>36994</v>
      </c>
      <c r="AC51" s="181">
        <f t="shared" si="1"/>
        <v>34726</v>
      </c>
      <c r="AD51" s="182">
        <f t="shared" si="1"/>
        <v>32932</v>
      </c>
      <c r="AE51" s="180">
        <f t="shared" si="1"/>
        <v>69857</v>
      </c>
      <c r="AF51" s="181">
        <f t="shared" si="1"/>
        <v>103933</v>
      </c>
      <c r="AG51" s="181">
        <f t="shared" si="1"/>
        <v>99859</v>
      </c>
      <c r="AH51" s="182">
        <f t="shared" si="1"/>
        <v>100934</v>
      </c>
      <c r="AI51" s="180">
        <f t="shared" si="1"/>
        <v>94872</v>
      </c>
      <c r="AJ51" s="181">
        <f t="shared" si="1"/>
        <v>76144</v>
      </c>
      <c r="AK51" s="182">
        <v>71550</v>
      </c>
    </row>
    <row r="52" spans="1:37" ht="12.75" customHeight="1" x14ac:dyDescent="0.3">
      <c r="A52" s="162" t="s">
        <v>302</v>
      </c>
      <c r="B52" s="163" t="s">
        <v>177</v>
      </c>
      <c r="C52" s="185">
        <f t="shared" ref="C52:Y52" si="2">C23+C34</f>
        <v>4081</v>
      </c>
      <c r="D52" s="186">
        <f t="shared" si="2"/>
        <v>5073</v>
      </c>
      <c r="E52" s="186">
        <f t="shared" si="2"/>
        <v>5831</v>
      </c>
      <c r="F52" s="187">
        <f t="shared" si="2"/>
        <v>9624</v>
      </c>
      <c r="G52" s="186">
        <f t="shared" si="2"/>
        <v>5287</v>
      </c>
      <c r="H52" s="186">
        <f t="shared" si="2"/>
        <v>4920</v>
      </c>
      <c r="I52" s="186">
        <f t="shared" si="2"/>
        <v>5804</v>
      </c>
      <c r="J52" s="187">
        <f t="shared" si="2"/>
        <v>5487</v>
      </c>
      <c r="K52" s="185">
        <f t="shared" si="2"/>
        <v>5098</v>
      </c>
      <c r="L52" s="186">
        <f t="shared" si="2"/>
        <v>4506</v>
      </c>
      <c r="M52" s="186">
        <f t="shared" si="2"/>
        <v>4253</v>
      </c>
      <c r="N52" s="187">
        <f t="shared" si="2"/>
        <v>3991.0770000000002</v>
      </c>
      <c r="O52" s="186">
        <f t="shared" si="2"/>
        <v>7719.96</v>
      </c>
      <c r="P52" s="186">
        <f t="shared" si="2"/>
        <v>7440.1280000000006</v>
      </c>
      <c r="Q52" s="186">
        <f t="shared" si="2"/>
        <v>14151.94</v>
      </c>
      <c r="R52" s="187">
        <f t="shared" si="2"/>
        <v>13856</v>
      </c>
      <c r="S52" s="185">
        <f t="shared" si="2"/>
        <v>13731</v>
      </c>
      <c r="T52" s="186">
        <f t="shared" si="2"/>
        <v>13375</v>
      </c>
      <c r="U52" s="186">
        <f t="shared" si="2"/>
        <v>16946</v>
      </c>
      <c r="V52" s="187">
        <f t="shared" si="2"/>
        <v>19214</v>
      </c>
      <c r="W52" s="188">
        <f t="shared" si="2"/>
        <v>17160</v>
      </c>
      <c r="X52" s="188">
        <f t="shared" si="2"/>
        <v>18569</v>
      </c>
      <c r="Y52" s="188">
        <f t="shared" si="2"/>
        <v>16808</v>
      </c>
      <c r="Z52" s="187">
        <f t="shared" ref="Z52:AJ52" si="3">Z23+Z34</f>
        <v>21856</v>
      </c>
      <c r="AA52" s="185">
        <f t="shared" si="3"/>
        <v>17237</v>
      </c>
      <c r="AB52" s="186">
        <f t="shared" si="3"/>
        <v>16273</v>
      </c>
      <c r="AC52" s="186">
        <f t="shared" si="3"/>
        <v>15338</v>
      </c>
      <c r="AD52" s="187">
        <f t="shared" si="3"/>
        <v>14609</v>
      </c>
      <c r="AE52" s="185">
        <f t="shared" si="3"/>
        <v>47292</v>
      </c>
      <c r="AF52" s="186">
        <f t="shared" si="3"/>
        <v>64301</v>
      </c>
      <c r="AG52" s="186">
        <f t="shared" si="3"/>
        <v>61800</v>
      </c>
      <c r="AH52" s="187">
        <f t="shared" si="3"/>
        <v>60733</v>
      </c>
      <c r="AI52" s="185">
        <f t="shared" si="3"/>
        <v>58766</v>
      </c>
      <c r="AJ52" s="186">
        <f t="shared" si="3"/>
        <v>45886</v>
      </c>
      <c r="AK52" s="187">
        <v>42754</v>
      </c>
    </row>
    <row r="53" spans="1:37" ht="12.75" customHeight="1" x14ac:dyDescent="0.3">
      <c r="A53" s="168" t="s">
        <v>303</v>
      </c>
      <c r="B53" s="169" t="s">
        <v>186</v>
      </c>
      <c r="C53" s="189">
        <f t="shared" ref="C53:Y53" si="4">C30+C38</f>
        <v>0</v>
      </c>
      <c r="D53" s="190">
        <f t="shared" si="4"/>
        <v>3288</v>
      </c>
      <c r="E53" s="190">
        <f t="shared" si="4"/>
        <v>2999</v>
      </c>
      <c r="F53" s="191">
        <f t="shared" si="4"/>
        <v>2842</v>
      </c>
      <c r="G53" s="190">
        <f t="shared" si="4"/>
        <v>2682</v>
      </c>
      <c r="H53" s="190">
        <f t="shared" si="4"/>
        <v>7906</v>
      </c>
      <c r="I53" s="190">
        <f t="shared" si="4"/>
        <v>7426</v>
      </c>
      <c r="J53" s="191">
        <f t="shared" si="4"/>
        <v>6957</v>
      </c>
      <c r="K53" s="189">
        <f t="shared" si="4"/>
        <v>6486</v>
      </c>
      <c r="L53" s="190">
        <f t="shared" si="4"/>
        <v>6010</v>
      </c>
      <c r="M53" s="190">
        <f t="shared" si="4"/>
        <v>5550</v>
      </c>
      <c r="N53" s="191">
        <f t="shared" si="4"/>
        <v>5149.0940000000001</v>
      </c>
      <c r="O53" s="190">
        <f t="shared" si="4"/>
        <v>6064.8369999999995</v>
      </c>
      <c r="P53" s="190">
        <f t="shared" si="4"/>
        <v>6286.3950000000004</v>
      </c>
      <c r="Q53" s="190">
        <f t="shared" si="4"/>
        <v>5784.7880000000005</v>
      </c>
      <c r="R53" s="191">
        <f t="shared" si="4"/>
        <v>5977</v>
      </c>
      <c r="S53" s="189">
        <f t="shared" si="4"/>
        <v>5089</v>
      </c>
      <c r="T53" s="190">
        <f t="shared" si="4"/>
        <v>3531</v>
      </c>
      <c r="U53" s="190">
        <f t="shared" si="4"/>
        <v>3009</v>
      </c>
      <c r="V53" s="191">
        <f t="shared" si="4"/>
        <v>22770</v>
      </c>
      <c r="W53" s="192">
        <f t="shared" si="4"/>
        <v>22236</v>
      </c>
      <c r="X53" s="192">
        <f t="shared" si="4"/>
        <v>21696</v>
      </c>
      <c r="Y53" s="192">
        <f t="shared" si="4"/>
        <v>21482</v>
      </c>
      <c r="Z53" s="191">
        <f t="shared" ref="Z53:AJ53" si="5">Z30+Z38</f>
        <v>18083</v>
      </c>
      <c r="AA53" s="189">
        <f t="shared" si="5"/>
        <v>21958</v>
      </c>
      <c r="AB53" s="190">
        <f t="shared" si="5"/>
        <v>20721</v>
      </c>
      <c r="AC53" s="190">
        <f t="shared" si="5"/>
        <v>19388</v>
      </c>
      <c r="AD53" s="191">
        <f t="shared" si="5"/>
        <v>18323</v>
      </c>
      <c r="AE53" s="189">
        <f t="shared" si="5"/>
        <v>22565</v>
      </c>
      <c r="AF53" s="190">
        <f t="shared" si="5"/>
        <v>39632</v>
      </c>
      <c r="AG53" s="190">
        <f t="shared" si="5"/>
        <v>38059</v>
      </c>
      <c r="AH53" s="191">
        <f t="shared" si="5"/>
        <v>40201</v>
      </c>
      <c r="AI53" s="189">
        <f t="shared" si="5"/>
        <v>36106</v>
      </c>
      <c r="AJ53" s="190">
        <f t="shared" si="5"/>
        <v>30258</v>
      </c>
      <c r="AK53" s="191">
        <v>28796</v>
      </c>
    </row>
    <row r="54" spans="1:37" s="184" customFormat="1" ht="12.75" customHeight="1" x14ac:dyDescent="0.3">
      <c r="A54" s="404" t="s">
        <v>377</v>
      </c>
      <c r="B54" s="405" t="s">
        <v>376</v>
      </c>
      <c r="C54" s="406">
        <f t="shared" ref="C54:Y54" si="6">C51-C5</f>
        <v>3238</v>
      </c>
      <c r="D54" s="407">
        <f t="shared" si="6"/>
        <v>5493</v>
      </c>
      <c r="E54" s="407">
        <f t="shared" si="6"/>
        <v>3067</v>
      </c>
      <c r="F54" s="408">
        <f t="shared" si="6"/>
        <v>-1686</v>
      </c>
      <c r="G54" s="407">
        <f t="shared" si="6"/>
        <v>-38587</v>
      </c>
      <c r="H54" s="407">
        <f t="shared" si="6"/>
        <v>-24619</v>
      </c>
      <c r="I54" s="407">
        <f t="shared" si="6"/>
        <v>-25655</v>
      </c>
      <c r="J54" s="408">
        <f t="shared" si="6"/>
        <v>-29702</v>
      </c>
      <c r="K54" s="406">
        <f t="shared" si="6"/>
        <v>-28040</v>
      </c>
      <c r="L54" s="407">
        <f t="shared" si="6"/>
        <v>-27892</v>
      </c>
      <c r="M54" s="407">
        <f t="shared" si="6"/>
        <v>-31061</v>
      </c>
      <c r="N54" s="408">
        <f t="shared" si="6"/>
        <v>-34965.235000000001</v>
      </c>
      <c r="O54" s="407">
        <f t="shared" si="6"/>
        <v>-32655.061000000002</v>
      </c>
      <c r="P54" s="407">
        <f t="shared" si="6"/>
        <v>-25514.955999999998</v>
      </c>
      <c r="Q54" s="407">
        <f t="shared" si="6"/>
        <v>-30161.396999999997</v>
      </c>
      <c r="R54" s="408">
        <f t="shared" si="6"/>
        <v>-28039</v>
      </c>
      <c r="S54" s="406">
        <f t="shared" si="6"/>
        <v>-31416</v>
      </c>
      <c r="T54" s="407">
        <f t="shared" si="6"/>
        <v>-35990</v>
      </c>
      <c r="U54" s="407">
        <f t="shared" si="6"/>
        <v>-39616</v>
      </c>
      <c r="V54" s="408">
        <f t="shared" si="6"/>
        <v>15579</v>
      </c>
      <c r="W54" s="409">
        <f t="shared" si="6"/>
        <v>15734</v>
      </c>
      <c r="X54" s="409">
        <f t="shared" si="6"/>
        <v>19323</v>
      </c>
      <c r="Y54" s="409">
        <f t="shared" si="6"/>
        <v>17711</v>
      </c>
      <c r="Z54" s="408">
        <f t="shared" ref="Z54:AJ54" si="7">Z51-Z5</f>
        <v>9938</v>
      </c>
      <c r="AA54" s="406">
        <f t="shared" si="7"/>
        <v>16326</v>
      </c>
      <c r="AB54" s="407">
        <f t="shared" si="7"/>
        <v>12278</v>
      </c>
      <c r="AC54" s="407">
        <f t="shared" si="7"/>
        <v>9332</v>
      </c>
      <c r="AD54" s="408">
        <f t="shared" si="7"/>
        <v>6895</v>
      </c>
      <c r="AE54" s="406">
        <f t="shared" si="7"/>
        <v>45258</v>
      </c>
      <c r="AF54" s="403">
        <f t="shared" si="7"/>
        <v>78644</v>
      </c>
      <c r="AG54" s="403">
        <f t="shared" si="7"/>
        <v>-268431</v>
      </c>
      <c r="AH54" s="408">
        <f t="shared" si="7"/>
        <v>-264051</v>
      </c>
      <c r="AI54" s="441">
        <f t="shared" si="7"/>
        <v>-246045</v>
      </c>
      <c r="AJ54" s="403">
        <f t="shared" si="7"/>
        <v>-260149</v>
      </c>
      <c r="AK54" s="442">
        <v>-268178</v>
      </c>
    </row>
    <row r="55" spans="1:37" s="415" customFormat="1" ht="12.75" customHeight="1" thickBot="1" x14ac:dyDescent="0.35">
      <c r="A55" s="410" t="s">
        <v>374</v>
      </c>
      <c r="B55" s="411" t="s">
        <v>375</v>
      </c>
      <c r="C55" s="412"/>
      <c r="D55" s="413"/>
      <c r="E55" s="413"/>
      <c r="F55" s="414" t="str">
        <f>IF(F54/SUM('SQIA3 (DRE-IncomeStat)'!C69:F69)&lt;0,"NA",F54/SUM('SQIA3 (DRE-IncomeStat)'!C69:F69))</f>
        <v>NA</v>
      </c>
      <c r="G55" s="413" t="str">
        <f>IF(G54/SUM('SQIA3 (DRE-IncomeStat)'!D69:G69)&lt;0,"NA",G54/SUM('SQIA3 (DRE-IncomeStat)'!D69:G69))</f>
        <v>NA</v>
      </c>
      <c r="H55" s="413" t="str">
        <f>IF(H54/SUM('SQIA3 (DRE-IncomeStat)'!E69:H69)&lt;0,"NA",H54/SUM('SQIA3 (DRE-IncomeStat)'!E69:H69))</f>
        <v>NA</v>
      </c>
      <c r="I55" s="413" t="str">
        <f>IF(I54/SUM('SQIA3 (DRE-IncomeStat)'!F69:I69)&lt;0,"NA",I54/SUM('SQIA3 (DRE-IncomeStat)'!F69:I69))</f>
        <v>NA</v>
      </c>
      <c r="J55" s="414" t="str">
        <f>IF(J54/SUM('SQIA3 (DRE-IncomeStat)'!G69:J69)&lt;0,"NA",J54/SUM('SQIA3 (DRE-IncomeStat)'!G69:J69))</f>
        <v>NA</v>
      </c>
      <c r="K55" s="412" t="str">
        <f>IF(K54/SUM('SQIA3 (DRE-IncomeStat)'!H69:K69)&lt;0,"NA",K54/SUM('SQIA3 (DRE-IncomeStat)'!H69:K69))</f>
        <v>NA</v>
      </c>
      <c r="L55" s="413" t="str">
        <f>IF(L54/SUM('SQIA3 (DRE-IncomeStat)'!I69:L69)&lt;0,"NA",L54/SUM('SQIA3 (DRE-IncomeStat)'!I69:L69))</f>
        <v>NA</v>
      </c>
      <c r="M55" s="413" t="str">
        <f>IF(M54/SUM('SQIA3 (DRE-IncomeStat)'!J69:M69)&lt;0,"NA",M54/SUM('SQIA3 (DRE-IncomeStat)'!J69:M69))</f>
        <v>NA</v>
      </c>
      <c r="N55" s="414" t="str">
        <f>IF(N54/SUM('SQIA3 (DRE-IncomeStat)'!K69:N69)&lt;0,"NA",N54/SUM('SQIA3 (DRE-IncomeStat)'!K69:N69))</f>
        <v>NA</v>
      </c>
      <c r="O55" s="413" t="str">
        <f>IF(O54/SUM('SQIA3 (DRE-IncomeStat)'!L69:O69)&lt;0,"NA",O54/SUM('SQIA3 (DRE-IncomeStat)'!L69:O69))</f>
        <v>NA</v>
      </c>
      <c r="P55" s="413" t="str">
        <f>IF(P54/SUM('SQIA3 (DRE-IncomeStat)'!M69:P69)&lt;0,"NA",P54/SUM('SQIA3 (DRE-IncomeStat)'!M69:P69))</f>
        <v>NA</v>
      </c>
      <c r="Q55" s="413" t="str">
        <f>IF(Q54/SUM('SQIA3 (DRE-IncomeStat)'!N69:Q69)&lt;0,"NA",Q54/SUM('SQIA3 (DRE-IncomeStat)'!N69:Q69))</f>
        <v>NA</v>
      </c>
      <c r="R55" s="414" t="str">
        <f>IF(R54/SUM('SQIA3 (DRE-IncomeStat)'!O69:R69)&lt;0,"NA",R54/SUM('SQIA3 (DRE-IncomeStat)'!O69:R69))</f>
        <v>NA</v>
      </c>
      <c r="S55" s="412" t="str">
        <f>IF(S54/SUM('SQIA3 (DRE-IncomeStat)'!P69:S69)&lt;0,"NA",S54/SUM('SQIA3 (DRE-IncomeStat)'!P69:S69))</f>
        <v>NA</v>
      </c>
      <c r="T55" s="413" t="str">
        <f>IF(T54/SUM('SQIA3 (DRE-IncomeStat)'!Q69:T69)&lt;0,"NA",T54/SUM('SQIA3 (DRE-IncomeStat)'!Q69:T69))</f>
        <v>NA</v>
      </c>
      <c r="U55" s="413" t="str">
        <f>IF(U54/SUM('SQIA3 (DRE-IncomeStat)'!R69:U69)&lt;0,"NA",U54/SUM('SQIA3 (DRE-IncomeStat)'!R69:U69))</f>
        <v>NA</v>
      </c>
      <c r="V55" s="414">
        <f>IF(V54/SUM('SQIA3 (DRE-IncomeStat)'!S69:V69)&lt;0,"NA",V54/SUM('SQIA3 (DRE-IncomeStat)'!S69:V69))</f>
        <v>1.5574327701689492</v>
      </c>
      <c r="W55" s="413">
        <f>IF(W54/SUM('SQIA3 (DRE-IncomeStat)'!T69:W69)&lt;0,"NA",W54/SUM('SQIA3 (DRE-IncomeStat)'!T69:W69))</f>
        <v>1.4050723343454188</v>
      </c>
      <c r="X55" s="413">
        <f>IF(X54/SUM('SQIA3 (DRE-IncomeStat)'!U69:X69)&lt;0,"NA",X54/SUM('SQIA3 (DRE-IncomeStat)'!U69:X69))</f>
        <v>1.3504088336012301</v>
      </c>
      <c r="Y55" s="413">
        <f>IF(Y54/SUM('SQIA3 (DRE-IncomeStat)'!V69:Y69)&lt;0,"NA",Y54/SUM('SQIA3 (DRE-IncomeStat)'!V69:Y69))</f>
        <v>0.98388978390089443</v>
      </c>
      <c r="Z55" s="414">
        <f>IF(Z54/SUM('SQIA3 (DRE-IncomeStat)'!W69:Z69)&lt;0,"NA",Z54/SUM('SQIA3 (DRE-IncomeStat)'!W69:Z69))</f>
        <v>0.47148685833570547</v>
      </c>
      <c r="AA55" s="412">
        <f>IF(AA54/SUM('SQIA3 (DRE-IncomeStat)'!X69:AA69)&lt;0,"NA",AA54/SUM('SQIA3 (DRE-IncomeStat)'!X69:AA69))</f>
        <v>0.7423271040785705</v>
      </c>
      <c r="AB55" s="413">
        <f>IF(AB54/SUM('SQIA3 (DRE-IncomeStat)'!Y69:AB69)&lt;0,"NA",AB54/SUM('SQIA3 (DRE-IncomeStat)'!Y69:AB69))</f>
        <v>0.57953365430000947</v>
      </c>
      <c r="AC55" s="413">
        <f>IF(AC54/SUM('SQIA3 (DRE-IncomeStat)'!Z69:AC69)&lt;0,"NA",AC54/SUM('SQIA3 (DRE-IncomeStat)'!Z69:AC69))</f>
        <v>0.46557573338654962</v>
      </c>
      <c r="AD55" s="414">
        <f>IF(AD54/SUM('SQIA3 (DRE-IncomeStat)'!AA69:AD69)&lt;0,"NA",AD54/SUM('SQIA3 (DRE-IncomeStat)'!AA69:AD69))</f>
        <v>0.35862893997711431</v>
      </c>
      <c r="AE55" s="416">
        <f>IF(AE54/SUM('SQIA3 (DRE-IncomeStat)'!AB69:AE69)&lt;0,"NA",AE54/SUM('SQIA3 (DRE-IncomeStat)'!AB69:AE69))</f>
        <v>2.4733850694064925</v>
      </c>
      <c r="AF55" s="417">
        <f>IF(AF54/SUM('SQIA3 (DRE-IncomeStat)'!AC69:AF69)&lt;0,"NA",AF54/SUM('SQIA3 (DRE-IncomeStat)'!AC69:AF69))</f>
        <v>4.2736659058797954</v>
      </c>
      <c r="AG55" s="417" t="str">
        <f>IF(AG54/SUM('SQIA3 (DRE-IncomeStat)'!AD69:AG69)&lt;0,"NA",AG54/SUM('SQIA3 (DRE-IncomeStat)'!AD69:AG69))</f>
        <v>NA</v>
      </c>
      <c r="AH55" s="414" t="str">
        <f>IF(AH54/SUM('SQIA3 (DRE-IncomeStat)'!AE69:AH69)&lt;0,"NA",AH54/SUM('SQIA3 (DRE-IncomeStat)'!AE69:AH69))</f>
        <v>NA</v>
      </c>
      <c r="AI55" s="416" t="str">
        <f>IF(AI54/SUM('SQIA3 (DRE-IncomeStat)'!AF69:AI69)&lt;0,"NA",AI54/SUM('SQIA3 (DRE-IncomeStat)'!AF69:AI69))</f>
        <v>NA</v>
      </c>
      <c r="AJ55" s="417" t="str">
        <f>IF(AJ54/SUM('SQIA3 (DRE-IncomeStat)'!AG69:AJ69)&lt;0,"NA",AJ54/SUM('SQIA3 (DRE-IncomeStat)'!AG69:AJ69))</f>
        <v>NA</v>
      </c>
      <c r="AK55" s="443" t="s">
        <v>461</v>
      </c>
    </row>
    <row r="56" spans="1:37" ht="16.5" thickTop="1" x14ac:dyDescent="0.3">
      <c r="AB56" s="193"/>
      <c r="AC56" s="193"/>
      <c r="AD56" s="194"/>
    </row>
    <row r="57" spans="1:37" x14ac:dyDescent="0.3">
      <c r="AB57" s="177"/>
      <c r="AC57" s="177"/>
    </row>
    <row r="58" spans="1:37" x14ac:dyDescent="0.3">
      <c r="AB58" s="177"/>
      <c r="AC58" s="177"/>
    </row>
  </sheetData>
  <pageMargins left="0.7" right="0.7" top="0.75" bottom="0.75" header="0.3" footer="0.3"/>
  <pageSetup paperSize="9" scale="61" orientation="landscape" horizontalDpi="4294967295" verticalDpi="4294967295" r:id="rId1"/>
  <ignoredErrors>
    <ignoredError sqref="F55:AH5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T113"/>
  <sheetViews>
    <sheetView showGridLines="0" tabSelected="1" view="pageBreakPreview" zoomScaleNormal="100" zoomScaleSheetLayoutView="100" workbookViewId="0">
      <pane xSplit="2" ySplit="2" topLeftCell="Z3" activePane="bottomRight" state="frozen"/>
      <selection activeCell="J20" sqref="J20"/>
      <selection pane="topRight" activeCell="J20" sqref="J20"/>
      <selection pane="bottomLeft" activeCell="J20" sqref="J20"/>
      <selection pane="bottomRight" activeCell="AK4" sqref="AK4"/>
    </sheetView>
  </sheetViews>
  <sheetFormatPr defaultColWidth="9.140625" defaultRowHeight="13.5" outlineLevelCol="1" x14ac:dyDescent="0.25"/>
  <cols>
    <col min="1" max="1" width="69" style="257" customWidth="1"/>
    <col min="2" max="2" width="67.42578125" style="258" customWidth="1"/>
    <col min="3" max="5" width="10" style="245" hidden="1" customWidth="1" outlineLevel="1"/>
    <col min="6" max="6" width="10" style="245" customWidth="1" collapsed="1"/>
    <col min="7" max="9" width="10" style="245" hidden="1" customWidth="1" outlineLevel="1"/>
    <col min="10" max="10" width="10" style="245" customWidth="1" collapsed="1"/>
    <col min="11" max="11" width="10" style="245" hidden="1" customWidth="1" outlineLevel="1"/>
    <col min="12" max="12" width="10" style="221" hidden="1" customWidth="1" outlineLevel="1"/>
    <col min="13" max="13" width="10" style="245" hidden="1" customWidth="1" outlineLevel="1"/>
    <col min="14" max="14" width="10" style="245" customWidth="1" collapsed="1"/>
    <col min="15" max="15" width="10" style="245" hidden="1" customWidth="1" outlineLevel="1"/>
    <col min="16" max="16" width="10" style="221" hidden="1" customWidth="1" outlineLevel="1"/>
    <col min="17" max="17" width="10" style="245" hidden="1" customWidth="1" outlineLevel="1"/>
    <col min="18" max="18" width="10" style="245" customWidth="1" collapsed="1"/>
    <col min="19" max="21" width="10" style="245" hidden="1" customWidth="1" outlineLevel="1"/>
    <col min="22" max="22" width="10" style="245" customWidth="1" collapsed="1"/>
    <col min="23" max="25" width="10" style="245" hidden="1" customWidth="1" outlineLevel="1"/>
    <col min="26" max="26" width="10" style="245" customWidth="1" collapsed="1"/>
    <col min="27" max="29" width="10" style="245" hidden="1" customWidth="1" outlineLevel="1"/>
    <col min="30" max="30" width="10" style="245" customWidth="1" collapsed="1"/>
    <col min="31" max="33" width="10" style="245" hidden="1" customWidth="1" outlineLevel="1"/>
    <col min="34" max="34" width="10" style="245" customWidth="1" collapsed="1"/>
    <col min="35" max="36" width="10" style="220" hidden="1" customWidth="1" outlineLevel="1"/>
    <col min="37" max="37" width="10" style="220" customWidth="1" collapsed="1"/>
    <col min="38" max="44" width="10" style="245" hidden="1" customWidth="1" outlineLevel="1"/>
    <col min="45" max="45" width="10" style="245" customWidth="1" collapsed="1"/>
    <col min="46" max="46" width="10" style="245" customWidth="1"/>
    <col min="47" max="16384" width="9.140625" style="245"/>
  </cols>
  <sheetData>
    <row r="1" spans="1:46" s="207" customFormat="1" x14ac:dyDescent="0.25">
      <c r="A1" s="260" t="s">
        <v>111</v>
      </c>
      <c r="B1" s="261"/>
      <c r="C1" s="198" t="s">
        <v>1</v>
      </c>
      <c r="D1" s="198" t="s">
        <v>2</v>
      </c>
      <c r="E1" s="198" t="s">
        <v>3</v>
      </c>
      <c r="F1" s="199" t="s">
        <v>4</v>
      </c>
      <c r="G1" s="198" t="s">
        <v>5</v>
      </c>
      <c r="H1" s="198" t="s">
        <v>6</v>
      </c>
      <c r="I1" s="198" t="s">
        <v>7</v>
      </c>
      <c r="J1" s="199" t="s">
        <v>8</v>
      </c>
      <c r="K1" s="198" t="s">
        <v>9</v>
      </c>
      <c r="L1" s="198" t="s">
        <v>10</v>
      </c>
      <c r="M1" s="198" t="s">
        <v>11</v>
      </c>
      <c r="N1" s="199" t="s">
        <v>12</v>
      </c>
      <c r="O1" s="198" t="s">
        <v>13</v>
      </c>
      <c r="P1" s="198" t="s">
        <v>14</v>
      </c>
      <c r="Q1" s="198" t="s">
        <v>15</v>
      </c>
      <c r="R1" s="199" t="s">
        <v>16</v>
      </c>
      <c r="S1" s="198" t="s">
        <v>17</v>
      </c>
      <c r="T1" s="198" t="s">
        <v>18</v>
      </c>
      <c r="U1" s="198" t="s">
        <v>19</v>
      </c>
      <c r="V1" s="199" t="s">
        <v>20</v>
      </c>
      <c r="W1" s="198" t="s">
        <v>21</v>
      </c>
      <c r="X1" s="198" t="s">
        <v>22</v>
      </c>
      <c r="Y1" s="198" t="s">
        <v>23</v>
      </c>
      <c r="Z1" s="199" t="s">
        <v>24</v>
      </c>
      <c r="AA1" s="198" t="s">
        <v>311</v>
      </c>
      <c r="AB1" s="198" t="s">
        <v>330</v>
      </c>
      <c r="AC1" s="198" t="s">
        <v>336</v>
      </c>
      <c r="AD1" s="199" t="s">
        <v>348</v>
      </c>
      <c r="AE1" s="198" t="s">
        <v>350</v>
      </c>
      <c r="AF1" s="198" t="s">
        <v>362</v>
      </c>
      <c r="AG1" s="198" t="s">
        <v>363</v>
      </c>
      <c r="AH1" s="199" t="s">
        <v>364</v>
      </c>
      <c r="AI1" s="198" t="s">
        <v>396</v>
      </c>
      <c r="AJ1" s="198" t="s">
        <v>424</v>
      </c>
      <c r="AK1" s="199" t="s">
        <v>457</v>
      </c>
      <c r="AL1" s="198">
        <v>2012</v>
      </c>
      <c r="AM1" s="198">
        <v>2013</v>
      </c>
      <c r="AN1" s="198">
        <v>2014</v>
      </c>
      <c r="AO1" s="198">
        <v>2015</v>
      </c>
      <c r="AP1" s="198">
        <v>2016</v>
      </c>
      <c r="AQ1" s="198">
        <v>2017</v>
      </c>
      <c r="AR1" s="198">
        <v>2018</v>
      </c>
      <c r="AS1" s="198">
        <v>2019</v>
      </c>
      <c r="AT1" s="198">
        <v>2020</v>
      </c>
    </row>
    <row r="2" spans="1:46" s="207" customFormat="1" x14ac:dyDescent="0.25">
      <c r="A2" s="208"/>
      <c r="B2" s="208" t="s">
        <v>25</v>
      </c>
      <c r="C2" s="209" t="s">
        <v>26</v>
      </c>
      <c r="D2" s="210" t="s">
        <v>27</v>
      </c>
      <c r="E2" s="210" t="s">
        <v>28</v>
      </c>
      <c r="F2" s="211" t="s">
        <v>29</v>
      </c>
      <c r="G2" s="210" t="s">
        <v>30</v>
      </c>
      <c r="H2" s="210" t="s">
        <v>31</v>
      </c>
      <c r="I2" s="210" t="s">
        <v>32</v>
      </c>
      <c r="J2" s="211" t="s">
        <v>33</v>
      </c>
      <c r="K2" s="210" t="s">
        <v>34</v>
      </c>
      <c r="L2" s="210" t="s">
        <v>35</v>
      </c>
      <c r="M2" s="210" t="s">
        <v>36</v>
      </c>
      <c r="N2" s="211" t="s">
        <v>37</v>
      </c>
      <c r="O2" s="210" t="s">
        <v>38</v>
      </c>
      <c r="P2" s="210" t="s">
        <v>39</v>
      </c>
      <c r="Q2" s="210" t="s">
        <v>40</v>
      </c>
      <c r="R2" s="211" t="s">
        <v>41</v>
      </c>
      <c r="S2" s="210" t="s">
        <v>42</v>
      </c>
      <c r="T2" s="210" t="s">
        <v>43</v>
      </c>
      <c r="U2" s="210" t="s">
        <v>44</v>
      </c>
      <c r="V2" s="211" t="s">
        <v>45</v>
      </c>
      <c r="W2" s="210" t="s">
        <v>46</v>
      </c>
      <c r="X2" s="210" t="s">
        <v>108</v>
      </c>
      <c r="Y2" s="210" t="s">
        <v>109</v>
      </c>
      <c r="Z2" s="211" t="s">
        <v>110</v>
      </c>
      <c r="AA2" s="210" t="s">
        <v>324</v>
      </c>
      <c r="AB2" s="210" t="s">
        <v>331</v>
      </c>
      <c r="AC2" s="210" t="s">
        <v>337</v>
      </c>
      <c r="AD2" s="211" t="s">
        <v>349</v>
      </c>
      <c r="AE2" s="210" t="s">
        <v>351</v>
      </c>
      <c r="AF2" s="210" t="s">
        <v>361</v>
      </c>
      <c r="AG2" s="210" t="s">
        <v>365</v>
      </c>
      <c r="AH2" s="211" t="s">
        <v>366</v>
      </c>
      <c r="AI2" s="210" t="s">
        <v>397</v>
      </c>
      <c r="AJ2" s="210" t="s">
        <v>423</v>
      </c>
      <c r="AK2" s="211" t="s">
        <v>458</v>
      </c>
      <c r="AL2" s="210">
        <v>2012</v>
      </c>
      <c r="AM2" s="210">
        <v>2013</v>
      </c>
      <c r="AN2" s="210">
        <v>2014</v>
      </c>
      <c r="AO2" s="210">
        <v>2015</v>
      </c>
      <c r="AP2" s="210">
        <v>2016</v>
      </c>
      <c r="AQ2" s="210">
        <v>2017</v>
      </c>
      <c r="AR2" s="210">
        <v>2018</v>
      </c>
      <c r="AS2" s="210">
        <v>2019</v>
      </c>
      <c r="AT2" s="210">
        <v>2020</v>
      </c>
    </row>
    <row r="3" spans="1:46" s="221" customFormat="1" x14ac:dyDescent="0.25">
      <c r="A3" s="212" t="s">
        <v>444</v>
      </c>
      <c r="B3" s="213" t="s">
        <v>401</v>
      </c>
      <c r="C3" s="214">
        <v>1459.2739999999999</v>
      </c>
      <c r="D3" s="215">
        <v>2159.8150000000001</v>
      </c>
      <c r="E3" s="216">
        <v>2363.1310000000003</v>
      </c>
      <c r="F3" s="217">
        <v>38.592999999999847</v>
      </c>
      <c r="G3" s="215">
        <v>600.78599999999994</v>
      </c>
      <c r="H3" s="215">
        <v>2069.6849999999999</v>
      </c>
      <c r="I3" s="218">
        <v>1590.7000000000003</v>
      </c>
      <c r="J3" s="219">
        <v>2122.924</v>
      </c>
      <c r="K3" s="215">
        <v>4253.0839999999998</v>
      </c>
      <c r="L3" s="218">
        <v>3560.1059999999998</v>
      </c>
      <c r="M3" s="218">
        <v>1660.8760000000011</v>
      </c>
      <c r="N3" s="219">
        <v>1608.9309999999987</v>
      </c>
      <c r="O3" s="216">
        <v>1871</v>
      </c>
      <c r="P3" s="218">
        <v>2821</v>
      </c>
      <c r="Q3" s="218">
        <v>2256</v>
      </c>
      <c r="R3" s="219">
        <v>2851</v>
      </c>
      <c r="S3" s="218">
        <v>2084</v>
      </c>
      <c r="T3" s="218">
        <v>2413</v>
      </c>
      <c r="U3" s="218">
        <v>2611</v>
      </c>
      <c r="V3" s="219">
        <v>1174</v>
      </c>
      <c r="W3" s="218">
        <v>617</v>
      </c>
      <c r="X3" s="218">
        <v>1407</v>
      </c>
      <c r="Y3" s="218">
        <v>2552</v>
      </c>
      <c r="Z3" s="219">
        <v>2888</v>
      </c>
      <c r="AA3" s="218">
        <v>-1799</v>
      </c>
      <c r="AB3" s="218">
        <v>2010</v>
      </c>
      <c r="AC3" s="218">
        <v>1418</v>
      </c>
      <c r="AD3" s="219">
        <v>1097</v>
      </c>
      <c r="AE3" s="218">
        <v>-2341</v>
      </c>
      <c r="AF3" s="218">
        <v>-3578</v>
      </c>
      <c r="AG3" s="218">
        <v>1147</v>
      </c>
      <c r="AH3" s="219">
        <v>193</v>
      </c>
      <c r="AI3" s="218">
        <v>443</v>
      </c>
      <c r="AJ3" s="218">
        <v>580</v>
      </c>
      <c r="AK3" s="219">
        <v>851</v>
      </c>
      <c r="AL3" s="218">
        <f t="shared" ref="AL3:AL12" si="0">SUM(C3:F3)</f>
        <v>6020.8130000000001</v>
      </c>
      <c r="AM3" s="218">
        <f t="shared" ref="AM3:AM12" si="1">SUM(G3:J3)</f>
        <v>6384.0950000000003</v>
      </c>
      <c r="AN3" s="218">
        <f t="shared" ref="AN3:AN12" si="2">SUM(K3:N3)</f>
        <v>11082.996999999999</v>
      </c>
      <c r="AO3" s="218">
        <f t="shared" ref="AO3:AO12" si="3">SUM(O3:R3)</f>
        <v>9799</v>
      </c>
      <c r="AP3" s="218">
        <f t="shared" ref="AP3:AP12" si="4">SUM(S3:V3)</f>
        <v>8282</v>
      </c>
      <c r="AQ3" s="218">
        <f t="shared" ref="AQ3:AQ12" si="5">SUM(W3:Z3)</f>
        <v>7464</v>
      </c>
      <c r="AR3" s="218">
        <f t="shared" ref="AR3:AR12" si="6">SUM(AA3:AD3)</f>
        <v>2726</v>
      </c>
      <c r="AS3" s="218">
        <f t="shared" ref="AS3" si="7">SUM(AE3:AH3)</f>
        <v>-4579</v>
      </c>
      <c r="AT3" s="218">
        <f t="shared" ref="AT3:AT34" si="8">SUM(AI3:AK3)</f>
        <v>1874</v>
      </c>
    </row>
    <row r="4" spans="1:46" s="225" customFormat="1" x14ac:dyDescent="0.25">
      <c r="A4" s="222" t="s">
        <v>215</v>
      </c>
      <c r="B4" s="223" t="s">
        <v>216</v>
      </c>
      <c r="C4" s="224">
        <f t="shared" ref="C4:AD4" si="9">SUM(C6:C18)</f>
        <v>244.232</v>
      </c>
      <c r="D4" s="224">
        <f t="shared" si="9"/>
        <v>183.88300000000001</v>
      </c>
      <c r="E4" s="224">
        <f t="shared" si="9"/>
        <v>180.63499999999999</v>
      </c>
      <c r="F4" s="402">
        <f t="shared" si="9"/>
        <v>180.09100000000001</v>
      </c>
      <c r="G4" s="224">
        <f t="shared" si="9"/>
        <v>581.721</v>
      </c>
      <c r="H4" s="224">
        <f t="shared" si="9"/>
        <v>96.190000000000012</v>
      </c>
      <c r="I4" s="224">
        <f t="shared" si="9"/>
        <v>221.84199999999998</v>
      </c>
      <c r="J4" s="402">
        <f t="shared" si="9"/>
        <v>222.226</v>
      </c>
      <c r="K4" s="224">
        <f t="shared" si="9"/>
        <v>290.995</v>
      </c>
      <c r="L4" s="224">
        <f t="shared" si="9"/>
        <v>287.08399999999995</v>
      </c>
      <c r="M4" s="224">
        <f t="shared" si="9"/>
        <v>708.29200000000014</v>
      </c>
      <c r="N4" s="402">
        <f t="shared" si="9"/>
        <v>1448.0740000000001</v>
      </c>
      <c r="O4" s="224">
        <f t="shared" si="9"/>
        <v>1416</v>
      </c>
      <c r="P4" s="224">
        <f t="shared" si="9"/>
        <v>1575</v>
      </c>
      <c r="Q4" s="224">
        <f t="shared" si="9"/>
        <v>1480</v>
      </c>
      <c r="R4" s="402">
        <f t="shared" si="9"/>
        <v>2380</v>
      </c>
      <c r="S4" s="224">
        <f t="shared" si="9"/>
        <v>1206</v>
      </c>
      <c r="T4" s="224">
        <f t="shared" si="9"/>
        <v>1357</v>
      </c>
      <c r="U4" s="224">
        <f t="shared" si="9"/>
        <v>803</v>
      </c>
      <c r="V4" s="402">
        <f t="shared" si="9"/>
        <v>-1734</v>
      </c>
      <c r="W4" s="224">
        <f t="shared" si="9"/>
        <v>2298</v>
      </c>
      <c r="X4" s="224">
        <f t="shared" si="9"/>
        <v>1835</v>
      </c>
      <c r="Y4" s="224">
        <f t="shared" si="9"/>
        <v>4100</v>
      </c>
      <c r="Z4" s="402">
        <f t="shared" si="9"/>
        <v>4429</v>
      </c>
      <c r="AA4" s="224">
        <f t="shared" si="9"/>
        <v>1760</v>
      </c>
      <c r="AB4" s="224">
        <f t="shared" si="9"/>
        <v>3207</v>
      </c>
      <c r="AC4" s="224">
        <f t="shared" si="9"/>
        <v>2560</v>
      </c>
      <c r="AD4" s="402">
        <f t="shared" si="9"/>
        <v>-3766</v>
      </c>
      <c r="AE4" s="224">
        <f>SUM(AE6:AE18)</f>
        <v>2712</v>
      </c>
      <c r="AF4" s="224">
        <f>SUM(AF6:AF18)</f>
        <v>4638</v>
      </c>
      <c r="AG4" s="224">
        <f>SUM(AG6:AG18)</f>
        <v>7256</v>
      </c>
      <c r="AH4" s="402">
        <f>SUM(AH6:AH18)</f>
        <v>5387</v>
      </c>
      <c r="AI4" s="224">
        <f t="shared" ref="AI4" si="10">SUM(AI6:AI18)</f>
        <v>6269</v>
      </c>
      <c r="AJ4" s="224">
        <f>SUM(AJ5:AJ18)</f>
        <v>8708</v>
      </c>
      <c r="AK4" s="402">
        <f>SUM(AK5:AK18)</f>
        <v>8401</v>
      </c>
      <c r="AL4" s="224">
        <f t="shared" si="0"/>
        <v>788.84100000000001</v>
      </c>
      <c r="AM4" s="224">
        <f t="shared" si="1"/>
        <v>1121.979</v>
      </c>
      <c r="AN4" s="224">
        <f t="shared" si="2"/>
        <v>2734.4450000000002</v>
      </c>
      <c r="AO4" s="224">
        <f t="shared" si="3"/>
        <v>6851</v>
      </c>
      <c r="AP4" s="224">
        <f t="shared" si="4"/>
        <v>1632</v>
      </c>
      <c r="AQ4" s="224">
        <f t="shared" si="5"/>
        <v>12662</v>
      </c>
      <c r="AR4" s="224">
        <f t="shared" si="6"/>
        <v>3761</v>
      </c>
      <c r="AS4" s="224">
        <f t="shared" ref="AS4:AS5" si="11">SUM(AE4:AH4)</f>
        <v>19993</v>
      </c>
      <c r="AT4" s="224">
        <f t="shared" si="8"/>
        <v>23378</v>
      </c>
    </row>
    <row r="5" spans="1:46" s="225" customFormat="1" x14ac:dyDescent="0.25">
      <c r="A5" s="226" t="s">
        <v>434</v>
      </c>
      <c r="B5" s="227" t="s">
        <v>437</v>
      </c>
      <c r="C5" s="228">
        <v>0</v>
      </c>
      <c r="D5" s="229">
        <v>0</v>
      </c>
      <c r="E5" s="230">
        <v>0</v>
      </c>
      <c r="F5" s="231">
        <v>0</v>
      </c>
      <c r="G5" s="229">
        <v>0</v>
      </c>
      <c r="H5" s="229">
        <v>0</v>
      </c>
      <c r="I5" s="230">
        <v>0</v>
      </c>
      <c r="J5" s="231">
        <v>0</v>
      </c>
      <c r="K5" s="232">
        <v>0</v>
      </c>
      <c r="L5" s="230">
        <v>0</v>
      </c>
      <c r="M5" s="230">
        <v>0</v>
      </c>
      <c r="N5" s="231">
        <v>0</v>
      </c>
      <c r="O5" s="230">
        <v>0</v>
      </c>
      <c r="P5" s="232">
        <v>0</v>
      </c>
      <c r="Q5" s="232">
        <v>0</v>
      </c>
      <c r="R5" s="233">
        <v>0</v>
      </c>
      <c r="S5" s="229">
        <v>0</v>
      </c>
      <c r="T5" s="230">
        <v>0</v>
      </c>
      <c r="U5" s="230">
        <v>0</v>
      </c>
      <c r="V5" s="231">
        <v>0</v>
      </c>
      <c r="W5" s="230">
        <v>0</v>
      </c>
      <c r="X5" s="230">
        <v>0</v>
      </c>
      <c r="Y5" s="230">
        <v>0</v>
      </c>
      <c r="Z5" s="231">
        <v>0</v>
      </c>
      <c r="AA5" s="230">
        <v>0</v>
      </c>
      <c r="AB5" s="230">
        <v>0</v>
      </c>
      <c r="AC5" s="230">
        <v>0</v>
      </c>
      <c r="AD5" s="231">
        <v>0</v>
      </c>
      <c r="AE5" s="230">
        <v>0</v>
      </c>
      <c r="AF5" s="230">
        <v>0</v>
      </c>
      <c r="AG5" s="230">
        <v>0</v>
      </c>
      <c r="AH5" s="231">
        <v>0</v>
      </c>
      <c r="AI5" s="230">
        <v>0</v>
      </c>
      <c r="AJ5" s="230">
        <v>0</v>
      </c>
      <c r="AK5" s="231">
        <v>0</v>
      </c>
      <c r="AL5" s="230">
        <f t="shared" ref="AL5" si="12">SUM(C5:F5)</f>
        <v>0</v>
      </c>
      <c r="AM5" s="230">
        <f t="shared" ref="AM5" si="13">SUM(G5:J5)</f>
        <v>0</v>
      </c>
      <c r="AN5" s="230">
        <f t="shared" ref="AN5" si="14">SUM(K5:N5)</f>
        <v>0</v>
      </c>
      <c r="AO5" s="230">
        <f t="shared" ref="AO5" si="15">SUM(O5:R5)</f>
        <v>0</v>
      </c>
      <c r="AP5" s="230">
        <f t="shared" ref="AP5" si="16">SUM(S5:V5)</f>
        <v>0</v>
      </c>
      <c r="AQ5" s="230">
        <f t="shared" ref="AQ5" si="17">SUM(W5:Z5)</f>
        <v>0</v>
      </c>
      <c r="AR5" s="230">
        <f t="shared" ref="AR5" si="18">SUM(AA5:AD5)</f>
        <v>0</v>
      </c>
      <c r="AS5" s="230">
        <f t="shared" si="11"/>
        <v>0</v>
      </c>
      <c r="AT5" s="230">
        <f t="shared" si="8"/>
        <v>0</v>
      </c>
    </row>
    <row r="6" spans="1:46" s="220" customFormat="1" x14ac:dyDescent="0.25">
      <c r="A6" s="234" t="s">
        <v>217</v>
      </c>
      <c r="B6" s="235" t="s">
        <v>218</v>
      </c>
      <c r="C6" s="236">
        <v>244.232</v>
      </c>
      <c r="D6" s="237">
        <v>183.88300000000001</v>
      </c>
      <c r="E6" s="238">
        <v>180.63499999999999</v>
      </c>
      <c r="F6" s="239">
        <v>180.09100000000001</v>
      </c>
      <c r="G6" s="237">
        <v>179.67599999999999</v>
      </c>
      <c r="H6" s="237">
        <v>190.05500000000001</v>
      </c>
      <c r="I6" s="238">
        <v>221.84199999999998</v>
      </c>
      <c r="J6" s="239">
        <v>222.226</v>
      </c>
      <c r="K6" s="240">
        <v>290.995</v>
      </c>
      <c r="L6" s="238">
        <v>287.08399999999995</v>
      </c>
      <c r="M6" s="238">
        <v>708.29200000000014</v>
      </c>
      <c r="N6" s="239">
        <v>1448.0740000000001</v>
      </c>
      <c r="O6" s="238">
        <v>503</v>
      </c>
      <c r="P6" s="240">
        <v>472</v>
      </c>
      <c r="Q6" s="240">
        <v>919</v>
      </c>
      <c r="R6" s="241">
        <v>657</v>
      </c>
      <c r="S6" s="237">
        <v>643</v>
      </c>
      <c r="T6" s="238">
        <v>700</v>
      </c>
      <c r="U6" s="238">
        <v>616</v>
      </c>
      <c r="V6" s="239">
        <v>695</v>
      </c>
      <c r="W6" s="238">
        <v>1752</v>
      </c>
      <c r="X6" s="238">
        <v>1669</v>
      </c>
      <c r="Y6" s="238">
        <v>1684</v>
      </c>
      <c r="Z6" s="239">
        <v>1706</v>
      </c>
      <c r="AA6" s="238">
        <v>1718</v>
      </c>
      <c r="AB6" s="238">
        <v>1764</v>
      </c>
      <c r="AC6" s="238">
        <v>1818</v>
      </c>
      <c r="AD6" s="239">
        <v>1899</v>
      </c>
      <c r="AE6" s="238">
        <v>2837</v>
      </c>
      <c r="AF6" s="238">
        <v>3484</v>
      </c>
      <c r="AG6" s="238">
        <v>3677</v>
      </c>
      <c r="AH6" s="239">
        <v>5376</v>
      </c>
      <c r="AI6" s="238">
        <v>4596</v>
      </c>
      <c r="AJ6" s="238">
        <v>5587</v>
      </c>
      <c r="AK6" s="239">
        <v>6253</v>
      </c>
      <c r="AL6" s="238">
        <f t="shared" si="0"/>
        <v>788.84100000000001</v>
      </c>
      <c r="AM6" s="238">
        <f t="shared" si="1"/>
        <v>813.79899999999998</v>
      </c>
      <c r="AN6" s="238">
        <f t="shared" si="2"/>
        <v>2734.4450000000002</v>
      </c>
      <c r="AO6" s="238">
        <f t="shared" si="3"/>
        <v>2551</v>
      </c>
      <c r="AP6" s="238">
        <f t="shared" si="4"/>
        <v>2654</v>
      </c>
      <c r="AQ6" s="238">
        <f t="shared" si="5"/>
        <v>6811</v>
      </c>
      <c r="AR6" s="238">
        <f t="shared" si="6"/>
        <v>7199</v>
      </c>
      <c r="AS6" s="238">
        <f t="shared" ref="AS6:AS37" si="19">SUM(AE6:AH6)</f>
        <v>15374</v>
      </c>
      <c r="AT6" s="238">
        <f t="shared" si="8"/>
        <v>16436</v>
      </c>
    </row>
    <row r="7" spans="1:46" s="220" customFormat="1" x14ac:dyDescent="0.25">
      <c r="A7" s="226" t="s">
        <v>430</v>
      </c>
      <c r="B7" s="444" t="s">
        <v>438</v>
      </c>
      <c r="C7" s="228">
        <v>0</v>
      </c>
      <c r="D7" s="229">
        <v>0</v>
      </c>
      <c r="E7" s="230">
        <v>0</v>
      </c>
      <c r="F7" s="231">
        <v>0</v>
      </c>
      <c r="G7" s="229">
        <v>0</v>
      </c>
      <c r="H7" s="229">
        <v>0</v>
      </c>
      <c r="I7" s="230">
        <v>0</v>
      </c>
      <c r="J7" s="231">
        <v>0</v>
      </c>
      <c r="K7" s="445">
        <v>0</v>
      </c>
      <c r="L7" s="230">
        <v>0</v>
      </c>
      <c r="M7" s="230">
        <v>0</v>
      </c>
      <c r="N7" s="231">
        <v>0</v>
      </c>
      <c r="O7" s="230">
        <v>0</v>
      </c>
      <c r="P7" s="232">
        <v>0</v>
      </c>
      <c r="Q7" s="232">
        <v>0</v>
      </c>
      <c r="R7" s="231">
        <v>0</v>
      </c>
      <c r="S7" s="228">
        <v>0</v>
      </c>
      <c r="T7" s="230">
        <v>-40</v>
      </c>
      <c r="U7" s="230">
        <v>-40</v>
      </c>
      <c r="V7" s="231">
        <v>-29</v>
      </c>
      <c r="W7" s="230">
        <v>-36</v>
      </c>
      <c r="X7" s="230">
        <v>-66</v>
      </c>
      <c r="Y7" s="230">
        <v>-44</v>
      </c>
      <c r="Z7" s="231">
        <v>-44</v>
      </c>
      <c r="AA7" s="230">
        <v>-44</v>
      </c>
      <c r="AB7" s="230">
        <v>-92</v>
      </c>
      <c r="AC7" s="230">
        <v>68</v>
      </c>
      <c r="AD7" s="231">
        <v>-99</v>
      </c>
      <c r="AE7" s="230">
        <v>-99</v>
      </c>
      <c r="AF7" s="230">
        <f>123-AE7</f>
        <v>222</v>
      </c>
      <c r="AG7" s="230">
        <v>487</v>
      </c>
      <c r="AH7" s="231">
        <v>121</v>
      </c>
      <c r="AI7" s="230">
        <v>-294</v>
      </c>
      <c r="AJ7" s="230">
        <v>191</v>
      </c>
      <c r="AK7" s="231">
        <v>117</v>
      </c>
      <c r="AL7" s="230">
        <f t="shared" si="0"/>
        <v>0</v>
      </c>
      <c r="AM7" s="230">
        <f t="shared" si="1"/>
        <v>0</v>
      </c>
      <c r="AN7" s="230">
        <f t="shared" si="2"/>
        <v>0</v>
      </c>
      <c r="AO7" s="230">
        <f t="shared" si="3"/>
        <v>0</v>
      </c>
      <c r="AP7" s="230">
        <f t="shared" si="4"/>
        <v>-109</v>
      </c>
      <c r="AQ7" s="230">
        <f t="shared" si="5"/>
        <v>-190</v>
      </c>
      <c r="AR7" s="230">
        <f t="shared" si="6"/>
        <v>-167</v>
      </c>
      <c r="AS7" s="230">
        <f t="shared" si="19"/>
        <v>731</v>
      </c>
      <c r="AT7" s="230">
        <f t="shared" si="8"/>
        <v>14</v>
      </c>
    </row>
    <row r="8" spans="1:46" s="220" customFormat="1" x14ac:dyDescent="0.25">
      <c r="A8" s="234" t="s">
        <v>221</v>
      </c>
      <c r="B8" s="235" t="s">
        <v>222</v>
      </c>
      <c r="C8" s="236">
        <v>0</v>
      </c>
      <c r="D8" s="237">
        <v>0</v>
      </c>
      <c r="E8" s="238">
        <v>0</v>
      </c>
      <c r="F8" s="239">
        <v>0</v>
      </c>
      <c r="G8" s="237">
        <v>0</v>
      </c>
      <c r="H8" s="237">
        <v>0</v>
      </c>
      <c r="I8" s="238">
        <v>0</v>
      </c>
      <c r="J8" s="239">
        <v>0</v>
      </c>
      <c r="K8" s="240">
        <v>0</v>
      </c>
      <c r="L8" s="238">
        <v>0</v>
      </c>
      <c r="M8" s="238">
        <v>0</v>
      </c>
      <c r="N8" s="239">
        <v>0</v>
      </c>
      <c r="O8" s="238">
        <v>0</v>
      </c>
      <c r="P8" s="240">
        <v>824</v>
      </c>
      <c r="Q8" s="240">
        <v>0</v>
      </c>
      <c r="R8" s="241">
        <v>12</v>
      </c>
      <c r="S8" s="237">
        <v>0</v>
      </c>
      <c r="T8" s="238">
        <v>0</v>
      </c>
      <c r="U8" s="238">
        <v>0</v>
      </c>
      <c r="V8" s="239">
        <v>2968</v>
      </c>
      <c r="W8" s="238">
        <v>0</v>
      </c>
      <c r="X8" s="238">
        <v>0</v>
      </c>
      <c r="Y8" s="238">
        <v>0</v>
      </c>
      <c r="Z8" s="239">
        <v>0</v>
      </c>
      <c r="AA8" s="238">
        <v>0</v>
      </c>
      <c r="AB8" s="238">
        <v>0</v>
      </c>
      <c r="AC8" s="238">
        <v>0</v>
      </c>
      <c r="AD8" s="239">
        <v>0</v>
      </c>
      <c r="AE8" s="238">
        <v>0</v>
      </c>
      <c r="AF8" s="238">
        <v>0</v>
      </c>
      <c r="AG8" s="238">
        <v>0</v>
      </c>
      <c r="AH8" s="239">
        <v>0</v>
      </c>
      <c r="AI8" s="238">
        <v>0</v>
      </c>
      <c r="AJ8" s="238">
        <v>0</v>
      </c>
      <c r="AK8" s="239">
        <v>0</v>
      </c>
      <c r="AL8" s="238">
        <f t="shared" si="0"/>
        <v>0</v>
      </c>
      <c r="AM8" s="238">
        <f t="shared" si="1"/>
        <v>0</v>
      </c>
      <c r="AN8" s="238">
        <f t="shared" si="2"/>
        <v>0</v>
      </c>
      <c r="AO8" s="238">
        <f t="shared" si="3"/>
        <v>836</v>
      </c>
      <c r="AP8" s="238">
        <f t="shared" si="4"/>
        <v>2968</v>
      </c>
      <c r="AQ8" s="238">
        <f t="shared" si="5"/>
        <v>0</v>
      </c>
      <c r="AR8" s="238">
        <f t="shared" si="6"/>
        <v>0</v>
      </c>
      <c r="AS8" s="238">
        <f t="shared" si="19"/>
        <v>0</v>
      </c>
      <c r="AT8" s="238">
        <f t="shared" si="8"/>
        <v>0</v>
      </c>
    </row>
    <row r="9" spans="1:46" s="220" customFormat="1" x14ac:dyDescent="0.25">
      <c r="A9" s="226" t="s">
        <v>441</v>
      </c>
      <c r="B9" s="227" t="s">
        <v>442</v>
      </c>
      <c r="C9" s="228">
        <v>0</v>
      </c>
      <c r="D9" s="229">
        <v>0</v>
      </c>
      <c r="E9" s="230">
        <v>0</v>
      </c>
      <c r="F9" s="231">
        <v>0</v>
      </c>
      <c r="G9" s="229">
        <v>0</v>
      </c>
      <c r="H9" s="229">
        <v>0</v>
      </c>
      <c r="I9" s="230">
        <v>0</v>
      </c>
      <c r="J9" s="231">
        <v>0</v>
      </c>
      <c r="K9" s="232">
        <v>0</v>
      </c>
      <c r="L9" s="230">
        <v>0</v>
      </c>
      <c r="M9" s="230">
        <v>0</v>
      </c>
      <c r="N9" s="231">
        <v>0</v>
      </c>
      <c r="O9" s="230">
        <v>0</v>
      </c>
      <c r="P9" s="232">
        <v>0</v>
      </c>
      <c r="Q9" s="232">
        <v>0</v>
      </c>
      <c r="R9" s="233">
        <v>6</v>
      </c>
      <c r="S9" s="229">
        <v>0</v>
      </c>
      <c r="T9" s="230">
        <v>0</v>
      </c>
      <c r="U9" s="230">
        <v>0</v>
      </c>
      <c r="V9" s="231">
        <v>0</v>
      </c>
      <c r="W9" s="230">
        <v>0</v>
      </c>
      <c r="X9" s="230">
        <v>0</v>
      </c>
      <c r="Y9" s="230">
        <v>14</v>
      </c>
      <c r="Z9" s="231">
        <v>8</v>
      </c>
      <c r="AA9" s="230">
        <v>0</v>
      </c>
      <c r="AB9" s="230">
        <v>0</v>
      </c>
      <c r="AC9" s="230">
        <v>0</v>
      </c>
      <c r="AD9" s="231">
        <v>0</v>
      </c>
      <c r="AE9" s="230">
        <v>0</v>
      </c>
      <c r="AF9" s="230">
        <v>0</v>
      </c>
      <c r="AG9" s="230">
        <v>0</v>
      </c>
      <c r="AH9" s="231">
        <v>82</v>
      </c>
      <c r="AI9" s="230">
        <v>-116</v>
      </c>
      <c r="AJ9" s="230">
        <v>279</v>
      </c>
      <c r="AK9" s="231">
        <v>-49</v>
      </c>
      <c r="AL9" s="230">
        <f t="shared" si="0"/>
        <v>0</v>
      </c>
      <c r="AM9" s="230">
        <f t="shared" si="1"/>
        <v>0</v>
      </c>
      <c r="AN9" s="230">
        <f t="shared" si="2"/>
        <v>0</v>
      </c>
      <c r="AO9" s="230">
        <f t="shared" si="3"/>
        <v>6</v>
      </c>
      <c r="AP9" s="230">
        <f t="shared" si="4"/>
        <v>0</v>
      </c>
      <c r="AQ9" s="230">
        <f t="shared" si="5"/>
        <v>22</v>
      </c>
      <c r="AR9" s="230">
        <f t="shared" si="6"/>
        <v>0</v>
      </c>
      <c r="AS9" s="230">
        <f t="shared" si="19"/>
        <v>82</v>
      </c>
      <c r="AT9" s="230">
        <f t="shared" si="8"/>
        <v>114</v>
      </c>
    </row>
    <row r="10" spans="1:46" s="220" customFormat="1" x14ac:dyDescent="0.25">
      <c r="A10" s="234" t="s">
        <v>431</v>
      </c>
      <c r="B10" s="235" t="s">
        <v>440</v>
      </c>
      <c r="C10" s="236">
        <v>0</v>
      </c>
      <c r="D10" s="237">
        <v>0</v>
      </c>
      <c r="E10" s="238">
        <v>0</v>
      </c>
      <c r="F10" s="239">
        <v>0</v>
      </c>
      <c r="G10" s="237">
        <v>0</v>
      </c>
      <c r="H10" s="237">
        <v>0</v>
      </c>
      <c r="I10" s="238">
        <v>0</v>
      </c>
      <c r="J10" s="239">
        <v>0</v>
      </c>
      <c r="K10" s="240">
        <v>0</v>
      </c>
      <c r="L10" s="238">
        <v>0</v>
      </c>
      <c r="M10" s="238">
        <v>0</v>
      </c>
      <c r="N10" s="239">
        <v>0</v>
      </c>
      <c r="O10" s="238">
        <v>-7</v>
      </c>
      <c r="P10" s="240">
        <v>-5</v>
      </c>
      <c r="Q10" s="240">
        <v>0</v>
      </c>
      <c r="R10" s="241">
        <v>0</v>
      </c>
      <c r="S10" s="237">
        <v>-5</v>
      </c>
      <c r="T10" s="238">
        <v>0</v>
      </c>
      <c r="U10" s="238">
        <v>33</v>
      </c>
      <c r="V10" s="239">
        <v>368</v>
      </c>
      <c r="W10" s="238">
        <v>-12</v>
      </c>
      <c r="X10" s="238">
        <v>105</v>
      </c>
      <c r="Y10" s="238">
        <v>-98</v>
      </c>
      <c r="Z10" s="239">
        <v>0</v>
      </c>
      <c r="AA10" s="238">
        <v>0</v>
      </c>
      <c r="AB10" s="238">
        <v>239</v>
      </c>
      <c r="AC10" s="238">
        <v>52</v>
      </c>
      <c r="AD10" s="239">
        <v>45</v>
      </c>
      <c r="AE10" s="238">
        <v>0</v>
      </c>
      <c r="AF10" s="238">
        <v>95</v>
      </c>
      <c r="AG10" s="238">
        <v>-87</v>
      </c>
      <c r="AH10" s="239">
        <v>0</v>
      </c>
      <c r="AI10" s="238">
        <v>0</v>
      </c>
      <c r="AJ10" s="238">
        <v>0</v>
      </c>
      <c r="AK10" s="239">
        <v>77</v>
      </c>
      <c r="AL10" s="238">
        <f t="shared" si="0"/>
        <v>0</v>
      </c>
      <c r="AM10" s="238">
        <f t="shared" si="1"/>
        <v>0</v>
      </c>
      <c r="AN10" s="238">
        <f t="shared" si="2"/>
        <v>0</v>
      </c>
      <c r="AO10" s="238">
        <f t="shared" si="3"/>
        <v>-12</v>
      </c>
      <c r="AP10" s="238">
        <f t="shared" si="4"/>
        <v>396</v>
      </c>
      <c r="AQ10" s="238">
        <f t="shared" si="5"/>
        <v>-5</v>
      </c>
      <c r="AR10" s="238">
        <f t="shared" si="6"/>
        <v>336</v>
      </c>
      <c r="AS10" s="238">
        <f t="shared" si="19"/>
        <v>8</v>
      </c>
      <c r="AT10" s="238">
        <f t="shared" si="8"/>
        <v>77</v>
      </c>
    </row>
    <row r="11" spans="1:46" s="220" customFormat="1" x14ac:dyDescent="0.25">
      <c r="A11" s="226" t="s">
        <v>432</v>
      </c>
      <c r="B11" s="444" t="s">
        <v>439</v>
      </c>
      <c r="C11" s="228">
        <v>0</v>
      </c>
      <c r="D11" s="229">
        <v>0</v>
      </c>
      <c r="E11" s="230">
        <v>0</v>
      </c>
      <c r="F11" s="231">
        <v>0</v>
      </c>
      <c r="G11" s="229">
        <v>0</v>
      </c>
      <c r="H11" s="229">
        <v>0</v>
      </c>
      <c r="I11" s="230">
        <v>0</v>
      </c>
      <c r="J11" s="231">
        <v>0</v>
      </c>
      <c r="K11" s="445">
        <v>0</v>
      </c>
      <c r="L11" s="230">
        <v>0</v>
      </c>
      <c r="M11" s="230">
        <v>0</v>
      </c>
      <c r="N11" s="231">
        <v>0</v>
      </c>
      <c r="O11" s="230">
        <v>40</v>
      </c>
      <c r="P11" s="232">
        <v>74</v>
      </c>
      <c r="Q11" s="232">
        <v>67</v>
      </c>
      <c r="R11" s="231">
        <v>174</v>
      </c>
      <c r="S11" s="228">
        <v>210</v>
      </c>
      <c r="T11" s="230">
        <v>139</v>
      </c>
      <c r="U11" s="230">
        <v>150</v>
      </c>
      <c r="V11" s="231">
        <v>1093</v>
      </c>
      <c r="W11" s="230">
        <v>161</v>
      </c>
      <c r="X11" s="230">
        <v>8</v>
      </c>
      <c r="Y11" s="230">
        <v>85</v>
      </c>
      <c r="Z11" s="231">
        <v>627</v>
      </c>
      <c r="AA11" s="230">
        <v>205</v>
      </c>
      <c r="AB11" s="230">
        <v>0</v>
      </c>
      <c r="AC11" s="230">
        <v>0</v>
      </c>
      <c r="AD11" s="231">
        <v>0</v>
      </c>
      <c r="AE11" s="230">
        <v>144</v>
      </c>
      <c r="AF11" s="230">
        <v>-1823</v>
      </c>
      <c r="AG11" s="230">
        <v>-134</v>
      </c>
      <c r="AH11" s="231">
        <v>-137</v>
      </c>
      <c r="AI11" s="230">
        <v>248</v>
      </c>
      <c r="AJ11" s="230">
        <v>-493</v>
      </c>
      <c r="AK11" s="231">
        <v>-1371</v>
      </c>
      <c r="AL11" s="230">
        <f t="shared" si="0"/>
        <v>0</v>
      </c>
      <c r="AM11" s="230">
        <f t="shared" si="1"/>
        <v>0</v>
      </c>
      <c r="AN11" s="230">
        <f t="shared" si="2"/>
        <v>0</v>
      </c>
      <c r="AO11" s="230">
        <f t="shared" si="3"/>
        <v>355</v>
      </c>
      <c r="AP11" s="230">
        <f t="shared" si="4"/>
        <v>1592</v>
      </c>
      <c r="AQ11" s="230">
        <f t="shared" si="5"/>
        <v>881</v>
      </c>
      <c r="AR11" s="230">
        <f t="shared" si="6"/>
        <v>205</v>
      </c>
      <c r="AS11" s="230">
        <f t="shared" si="19"/>
        <v>-1950</v>
      </c>
      <c r="AT11" s="230">
        <f t="shared" si="8"/>
        <v>-1616</v>
      </c>
    </row>
    <row r="12" spans="1:46" s="220" customFormat="1" x14ac:dyDescent="0.25">
      <c r="A12" s="234" t="s">
        <v>402</v>
      </c>
      <c r="B12" s="235" t="s">
        <v>223</v>
      </c>
      <c r="C12" s="236">
        <v>0</v>
      </c>
      <c r="D12" s="237">
        <v>0</v>
      </c>
      <c r="E12" s="238">
        <v>0</v>
      </c>
      <c r="F12" s="239">
        <v>0</v>
      </c>
      <c r="G12" s="237">
        <v>0</v>
      </c>
      <c r="H12" s="237">
        <v>0</v>
      </c>
      <c r="I12" s="238">
        <v>0</v>
      </c>
      <c r="J12" s="239">
        <v>0</v>
      </c>
      <c r="K12" s="240">
        <v>0</v>
      </c>
      <c r="L12" s="238">
        <v>0</v>
      </c>
      <c r="M12" s="238">
        <v>0</v>
      </c>
      <c r="N12" s="239">
        <v>0</v>
      </c>
      <c r="O12" s="238">
        <v>644</v>
      </c>
      <c r="P12" s="240">
        <v>272</v>
      </c>
      <c r="Q12" s="240">
        <v>100</v>
      </c>
      <c r="R12" s="241">
        <v>100</v>
      </c>
      <c r="S12" s="237">
        <v>600</v>
      </c>
      <c r="T12" s="238">
        <v>612</v>
      </c>
      <c r="U12" s="238">
        <v>6</v>
      </c>
      <c r="V12" s="239">
        <v>-763</v>
      </c>
      <c r="W12" s="238">
        <v>126</v>
      </c>
      <c r="X12" s="238">
        <v>64</v>
      </c>
      <c r="Y12" s="238">
        <v>1300</v>
      </c>
      <c r="Z12" s="239">
        <v>2618</v>
      </c>
      <c r="AA12" s="238">
        <v>675</v>
      </c>
      <c r="AB12" s="238">
        <v>714</v>
      </c>
      <c r="AC12" s="238">
        <v>650</v>
      </c>
      <c r="AD12" s="239">
        <v>178</v>
      </c>
      <c r="AE12" s="238">
        <v>1282</v>
      </c>
      <c r="AF12" s="238">
        <v>-475</v>
      </c>
      <c r="AG12" s="238">
        <v>537</v>
      </c>
      <c r="AH12" s="239">
        <v>-1344</v>
      </c>
      <c r="AI12" s="238">
        <v>191</v>
      </c>
      <c r="AJ12" s="238">
        <v>-191</v>
      </c>
      <c r="AK12" s="239">
        <v>0</v>
      </c>
      <c r="AL12" s="238">
        <f t="shared" si="0"/>
        <v>0</v>
      </c>
      <c r="AM12" s="238">
        <f t="shared" si="1"/>
        <v>0</v>
      </c>
      <c r="AN12" s="238">
        <f t="shared" si="2"/>
        <v>0</v>
      </c>
      <c r="AO12" s="238">
        <f t="shared" si="3"/>
        <v>1116</v>
      </c>
      <c r="AP12" s="238">
        <f t="shared" si="4"/>
        <v>455</v>
      </c>
      <c r="AQ12" s="238">
        <f t="shared" si="5"/>
        <v>4108</v>
      </c>
      <c r="AR12" s="238">
        <f t="shared" si="6"/>
        <v>2217</v>
      </c>
      <c r="AS12" s="238">
        <f t="shared" si="19"/>
        <v>0</v>
      </c>
      <c r="AT12" s="238">
        <f t="shared" si="8"/>
        <v>0</v>
      </c>
    </row>
    <row r="13" spans="1:46" s="220" customFormat="1" x14ac:dyDescent="0.25">
      <c r="A13" s="226" t="s">
        <v>433</v>
      </c>
      <c r="B13" s="227" t="s">
        <v>443</v>
      </c>
      <c r="C13" s="228"/>
      <c r="D13" s="229"/>
      <c r="E13" s="230"/>
      <c r="F13" s="231"/>
      <c r="G13" s="229"/>
      <c r="H13" s="229"/>
      <c r="I13" s="230"/>
      <c r="J13" s="231"/>
      <c r="K13" s="232"/>
      <c r="L13" s="230"/>
      <c r="M13" s="230"/>
      <c r="N13" s="231"/>
      <c r="O13" s="230"/>
      <c r="P13" s="232"/>
      <c r="Q13" s="232"/>
      <c r="R13" s="233"/>
      <c r="S13" s="229"/>
      <c r="T13" s="230"/>
      <c r="U13" s="230"/>
      <c r="V13" s="231"/>
      <c r="W13" s="230"/>
      <c r="X13" s="230"/>
      <c r="Y13" s="230"/>
      <c r="Z13" s="231"/>
      <c r="AA13" s="230"/>
      <c r="AB13" s="230"/>
      <c r="AC13" s="230"/>
      <c r="AD13" s="231"/>
      <c r="AE13" s="230">
        <v>422</v>
      </c>
      <c r="AF13" s="230">
        <v>3283</v>
      </c>
      <c r="AG13" s="230">
        <v>2408</v>
      </c>
      <c r="AH13" s="231">
        <v>2766</v>
      </c>
      <c r="AI13" s="230">
        <v>2428</v>
      </c>
      <c r="AJ13" s="230">
        <v>2590</v>
      </c>
      <c r="AK13" s="231">
        <v>2146</v>
      </c>
      <c r="AL13" s="230"/>
      <c r="AM13" s="230"/>
      <c r="AN13" s="230"/>
      <c r="AO13" s="230"/>
      <c r="AP13" s="230"/>
      <c r="AQ13" s="230"/>
      <c r="AR13" s="230"/>
      <c r="AS13" s="230">
        <f t="shared" si="19"/>
        <v>8879</v>
      </c>
      <c r="AT13" s="230">
        <f t="shared" si="8"/>
        <v>7164</v>
      </c>
    </row>
    <row r="14" spans="1:46" s="220" customFormat="1" x14ac:dyDescent="0.25">
      <c r="A14" s="234" t="s">
        <v>445</v>
      </c>
      <c r="B14" s="235" t="s">
        <v>446</v>
      </c>
      <c r="C14" s="236">
        <v>0</v>
      </c>
      <c r="D14" s="237">
        <v>0</v>
      </c>
      <c r="E14" s="238">
        <v>0</v>
      </c>
      <c r="F14" s="239">
        <v>0</v>
      </c>
      <c r="G14" s="237">
        <v>0</v>
      </c>
      <c r="H14" s="237">
        <v>0</v>
      </c>
      <c r="I14" s="238">
        <v>0</v>
      </c>
      <c r="J14" s="239">
        <v>0</v>
      </c>
      <c r="K14" s="240">
        <v>0</v>
      </c>
      <c r="L14" s="238">
        <v>0</v>
      </c>
      <c r="M14" s="238">
        <v>0</v>
      </c>
      <c r="N14" s="239">
        <v>0</v>
      </c>
      <c r="O14" s="238">
        <v>196</v>
      </c>
      <c r="P14" s="240">
        <v>-22</v>
      </c>
      <c r="Q14" s="240">
        <v>394</v>
      </c>
      <c r="R14" s="241">
        <v>-469</v>
      </c>
      <c r="S14" s="237">
        <v>-242</v>
      </c>
      <c r="T14" s="238">
        <v>-54</v>
      </c>
      <c r="U14" s="238">
        <v>38</v>
      </c>
      <c r="V14" s="239">
        <v>47</v>
      </c>
      <c r="W14" s="238">
        <v>307</v>
      </c>
      <c r="X14" s="238">
        <v>55</v>
      </c>
      <c r="Y14" s="238">
        <v>1159</v>
      </c>
      <c r="Z14" s="239">
        <v>-486</v>
      </c>
      <c r="AA14" s="238">
        <v>-794</v>
      </c>
      <c r="AB14" s="238">
        <v>582</v>
      </c>
      <c r="AC14" s="238">
        <v>-28</v>
      </c>
      <c r="AD14" s="239">
        <v>-5789</v>
      </c>
      <c r="AE14" s="238">
        <v>-1874</v>
      </c>
      <c r="AF14" s="238">
        <v>-148</v>
      </c>
      <c r="AG14" s="238">
        <v>368</v>
      </c>
      <c r="AH14" s="239">
        <v>-1477</v>
      </c>
      <c r="AI14" s="238">
        <v>-784</v>
      </c>
      <c r="AJ14" s="238">
        <v>745</v>
      </c>
      <c r="AK14" s="239">
        <v>1228</v>
      </c>
      <c r="AL14" s="238">
        <f t="shared" ref="AL14:AL29" si="20">SUM(C14:F14)</f>
        <v>0</v>
      </c>
      <c r="AM14" s="238">
        <f t="shared" ref="AM14:AM29" si="21">SUM(G14:J14)</f>
        <v>0</v>
      </c>
      <c r="AN14" s="238">
        <f t="shared" ref="AN14:AN29" si="22">SUM(K14:N14)</f>
        <v>0</v>
      </c>
      <c r="AO14" s="238">
        <f t="shared" ref="AO14:AO29" si="23">SUM(O14:R14)</f>
        <v>99</v>
      </c>
      <c r="AP14" s="238">
        <f t="shared" ref="AP14:AP29" si="24">SUM(S14:V14)</f>
        <v>-211</v>
      </c>
      <c r="AQ14" s="238">
        <f t="shared" ref="AQ14:AQ29" si="25">SUM(W14:Z14)</f>
        <v>1035</v>
      </c>
      <c r="AR14" s="238">
        <f t="shared" ref="AR14:AR29" si="26">SUM(AA14:AD14)</f>
        <v>-6029</v>
      </c>
      <c r="AS14" s="238">
        <f t="shared" si="19"/>
        <v>-3131</v>
      </c>
      <c r="AT14" s="238">
        <f t="shared" si="8"/>
        <v>1189</v>
      </c>
    </row>
    <row r="15" spans="1:46" s="220" customFormat="1" x14ac:dyDescent="0.25">
      <c r="A15" s="226" t="s">
        <v>281</v>
      </c>
      <c r="B15" s="444" t="s">
        <v>224</v>
      </c>
      <c r="C15" s="228">
        <v>0</v>
      </c>
      <c r="D15" s="229">
        <v>0</v>
      </c>
      <c r="E15" s="230">
        <v>0</v>
      </c>
      <c r="F15" s="231">
        <v>0</v>
      </c>
      <c r="G15" s="229">
        <v>0</v>
      </c>
      <c r="H15" s="229">
        <v>0</v>
      </c>
      <c r="I15" s="230">
        <v>0</v>
      </c>
      <c r="J15" s="231">
        <v>0</v>
      </c>
      <c r="K15" s="445">
        <v>0</v>
      </c>
      <c r="L15" s="230">
        <v>0</v>
      </c>
      <c r="M15" s="230">
        <v>0</v>
      </c>
      <c r="N15" s="231">
        <v>0</v>
      </c>
      <c r="O15" s="230">
        <v>40</v>
      </c>
      <c r="P15" s="232">
        <v>-40</v>
      </c>
      <c r="Q15" s="232">
        <v>0</v>
      </c>
      <c r="R15" s="231">
        <v>0</v>
      </c>
      <c r="S15" s="228">
        <v>0</v>
      </c>
      <c r="T15" s="230">
        <v>0</v>
      </c>
      <c r="U15" s="230">
        <v>0</v>
      </c>
      <c r="V15" s="231">
        <v>-6113</v>
      </c>
      <c r="W15" s="230">
        <v>0</v>
      </c>
      <c r="X15" s="230">
        <v>0</v>
      </c>
      <c r="Y15" s="230">
        <v>0</v>
      </c>
      <c r="Z15" s="231">
        <v>0</v>
      </c>
      <c r="AA15" s="230">
        <v>0</v>
      </c>
      <c r="AB15" s="230">
        <v>0</v>
      </c>
      <c r="AC15" s="230">
        <v>0</v>
      </c>
      <c r="AD15" s="231">
        <v>0</v>
      </c>
      <c r="AE15" s="230">
        <v>0</v>
      </c>
      <c r="AF15" s="230">
        <v>0</v>
      </c>
      <c r="AG15" s="230">
        <v>0</v>
      </c>
      <c r="AH15" s="231">
        <v>0</v>
      </c>
      <c r="AI15" s="230">
        <v>0</v>
      </c>
      <c r="AJ15" s="230">
        <v>0</v>
      </c>
      <c r="AK15" s="231"/>
      <c r="AL15" s="230">
        <f t="shared" si="20"/>
        <v>0</v>
      </c>
      <c r="AM15" s="230">
        <f t="shared" si="21"/>
        <v>0</v>
      </c>
      <c r="AN15" s="230">
        <f t="shared" si="22"/>
        <v>0</v>
      </c>
      <c r="AO15" s="230">
        <f t="shared" si="23"/>
        <v>0</v>
      </c>
      <c r="AP15" s="230">
        <f t="shared" si="24"/>
        <v>-6113</v>
      </c>
      <c r="AQ15" s="230">
        <f t="shared" si="25"/>
        <v>0</v>
      </c>
      <c r="AR15" s="230">
        <f t="shared" si="26"/>
        <v>0</v>
      </c>
      <c r="AS15" s="230">
        <f t="shared" si="19"/>
        <v>0</v>
      </c>
      <c r="AT15" s="230">
        <f t="shared" si="8"/>
        <v>0</v>
      </c>
    </row>
    <row r="16" spans="1:46" s="220" customFormat="1" x14ac:dyDescent="0.25">
      <c r="A16" s="234" t="s">
        <v>219</v>
      </c>
      <c r="B16" s="235" t="s">
        <v>220</v>
      </c>
      <c r="C16" s="236">
        <v>0</v>
      </c>
      <c r="D16" s="237">
        <v>0</v>
      </c>
      <c r="E16" s="238">
        <v>0</v>
      </c>
      <c r="F16" s="239">
        <v>0</v>
      </c>
      <c r="G16" s="237">
        <v>0</v>
      </c>
      <c r="H16" s="237">
        <v>0</v>
      </c>
      <c r="I16" s="238">
        <v>0</v>
      </c>
      <c r="J16" s="239">
        <v>0</v>
      </c>
      <c r="K16" s="240">
        <v>0</v>
      </c>
      <c r="L16" s="238">
        <v>0</v>
      </c>
      <c r="M16" s="238">
        <v>0</v>
      </c>
      <c r="N16" s="239">
        <v>0</v>
      </c>
      <c r="O16" s="238">
        <v>0</v>
      </c>
      <c r="P16" s="240">
        <v>0</v>
      </c>
      <c r="Q16" s="240">
        <v>0</v>
      </c>
      <c r="R16" s="241">
        <v>1900</v>
      </c>
      <c r="S16" s="237">
        <v>0</v>
      </c>
      <c r="T16" s="238">
        <v>0</v>
      </c>
      <c r="U16" s="238">
        <v>0</v>
      </c>
      <c r="V16" s="239">
        <v>0</v>
      </c>
      <c r="W16" s="238">
        <v>0</v>
      </c>
      <c r="X16" s="238">
        <v>0</v>
      </c>
      <c r="Y16" s="238">
        <v>0</v>
      </c>
      <c r="Z16" s="239">
        <v>0</v>
      </c>
      <c r="AA16" s="238">
        <v>0</v>
      </c>
      <c r="AB16" s="238">
        <v>0</v>
      </c>
      <c r="AC16" s="238">
        <v>0</v>
      </c>
      <c r="AD16" s="239">
        <v>0</v>
      </c>
      <c r="AE16" s="238">
        <v>0</v>
      </c>
      <c r="AF16" s="238">
        <v>0</v>
      </c>
      <c r="AG16" s="238">
        <v>0</v>
      </c>
      <c r="AH16" s="239">
        <v>0</v>
      </c>
      <c r="AI16" s="238">
        <v>0</v>
      </c>
      <c r="AJ16" s="238">
        <v>0</v>
      </c>
      <c r="AK16" s="239"/>
      <c r="AL16" s="238">
        <f t="shared" si="20"/>
        <v>0</v>
      </c>
      <c r="AM16" s="238">
        <f t="shared" si="21"/>
        <v>0</v>
      </c>
      <c r="AN16" s="238">
        <f t="shared" si="22"/>
        <v>0</v>
      </c>
      <c r="AO16" s="238">
        <f t="shared" si="23"/>
        <v>1900</v>
      </c>
      <c r="AP16" s="238">
        <f t="shared" si="24"/>
        <v>0</v>
      </c>
      <c r="AQ16" s="238">
        <f t="shared" si="25"/>
        <v>0</v>
      </c>
      <c r="AR16" s="238">
        <f t="shared" si="26"/>
        <v>0</v>
      </c>
      <c r="AS16" s="238">
        <f t="shared" si="19"/>
        <v>0</v>
      </c>
      <c r="AT16" s="238">
        <f t="shared" si="8"/>
        <v>0</v>
      </c>
    </row>
    <row r="17" spans="1:46" s="220" customFormat="1" x14ac:dyDescent="0.25">
      <c r="A17" s="226" t="s">
        <v>225</v>
      </c>
      <c r="B17" s="243" t="s">
        <v>202</v>
      </c>
      <c r="C17" s="228">
        <v>0</v>
      </c>
      <c r="D17" s="229">
        <v>0</v>
      </c>
      <c r="E17" s="229">
        <v>0</v>
      </c>
      <c r="F17" s="233">
        <v>0</v>
      </c>
      <c r="G17" s="229">
        <v>402.04500000000002</v>
      </c>
      <c r="H17" s="229">
        <v>0</v>
      </c>
      <c r="I17" s="230">
        <v>0</v>
      </c>
      <c r="J17" s="231">
        <v>0</v>
      </c>
      <c r="K17" s="229">
        <v>0</v>
      </c>
      <c r="L17" s="229">
        <v>0</v>
      </c>
      <c r="M17" s="229">
        <v>0</v>
      </c>
      <c r="N17" s="233">
        <v>0</v>
      </c>
      <c r="O17" s="230">
        <v>0</v>
      </c>
      <c r="P17" s="229">
        <v>0</v>
      </c>
      <c r="Q17" s="229">
        <v>0</v>
      </c>
      <c r="R17" s="233">
        <v>0</v>
      </c>
      <c r="S17" s="229">
        <v>0</v>
      </c>
      <c r="T17" s="230">
        <v>0</v>
      </c>
      <c r="U17" s="230">
        <v>0</v>
      </c>
      <c r="V17" s="231">
        <v>0</v>
      </c>
      <c r="W17" s="230">
        <v>0</v>
      </c>
      <c r="X17" s="230">
        <v>0</v>
      </c>
      <c r="Y17" s="230">
        <v>0</v>
      </c>
      <c r="Z17" s="231">
        <v>0</v>
      </c>
      <c r="AA17" s="230">
        <v>0</v>
      </c>
      <c r="AB17" s="230">
        <v>0</v>
      </c>
      <c r="AC17" s="230">
        <v>0</v>
      </c>
      <c r="AD17" s="231">
        <v>0</v>
      </c>
      <c r="AE17" s="230">
        <v>0</v>
      </c>
      <c r="AF17" s="230">
        <v>0</v>
      </c>
      <c r="AG17" s="230">
        <v>0</v>
      </c>
      <c r="AH17" s="231">
        <v>0</v>
      </c>
      <c r="AI17" s="230">
        <v>0</v>
      </c>
      <c r="AJ17" s="230">
        <v>0</v>
      </c>
      <c r="AK17" s="231"/>
      <c r="AL17" s="230">
        <f t="shared" si="20"/>
        <v>0</v>
      </c>
      <c r="AM17" s="230">
        <f t="shared" si="21"/>
        <v>402.04500000000002</v>
      </c>
      <c r="AN17" s="230">
        <f t="shared" si="22"/>
        <v>0</v>
      </c>
      <c r="AO17" s="230">
        <f t="shared" si="23"/>
        <v>0</v>
      </c>
      <c r="AP17" s="230">
        <f t="shared" si="24"/>
        <v>0</v>
      </c>
      <c r="AQ17" s="230">
        <f t="shared" si="25"/>
        <v>0</v>
      </c>
      <c r="AR17" s="230">
        <f t="shared" si="26"/>
        <v>0</v>
      </c>
      <c r="AS17" s="230">
        <f t="shared" si="19"/>
        <v>0</v>
      </c>
      <c r="AT17" s="230">
        <f t="shared" si="8"/>
        <v>0</v>
      </c>
    </row>
    <row r="18" spans="1:46" s="242" customFormat="1" x14ac:dyDescent="0.25">
      <c r="A18" s="234" t="s">
        <v>226</v>
      </c>
      <c r="B18" s="235" t="s">
        <v>227</v>
      </c>
      <c r="C18" s="236">
        <v>0</v>
      </c>
      <c r="D18" s="237">
        <v>0</v>
      </c>
      <c r="E18" s="238">
        <v>0</v>
      </c>
      <c r="F18" s="239">
        <v>0</v>
      </c>
      <c r="G18" s="237">
        <v>0</v>
      </c>
      <c r="H18" s="237">
        <v>-93.864999999999995</v>
      </c>
      <c r="I18" s="238">
        <v>0</v>
      </c>
      <c r="J18" s="239">
        <v>0</v>
      </c>
      <c r="K18" s="240">
        <v>0</v>
      </c>
      <c r="L18" s="238">
        <v>0</v>
      </c>
      <c r="M18" s="238">
        <v>0</v>
      </c>
      <c r="N18" s="239">
        <v>0</v>
      </c>
      <c r="O18" s="238">
        <v>0</v>
      </c>
      <c r="P18" s="240">
        <v>0</v>
      </c>
      <c r="Q18" s="240">
        <v>0</v>
      </c>
      <c r="R18" s="241">
        <v>0</v>
      </c>
      <c r="S18" s="237">
        <v>0</v>
      </c>
      <c r="T18" s="238">
        <v>0</v>
      </c>
      <c r="U18" s="238">
        <v>0</v>
      </c>
      <c r="V18" s="239">
        <v>0</v>
      </c>
      <c r="W18" s="238">
        <v>0</v>
      </c>
      <c r="X18" s="238">
        <v>0</v>
      </c>
      <c r="Y18" s="238">
        <v>0</v>
      </c>
      <c r="Z18" s="239">
        <v>0</v>
      </c>
      <c r="AA18" s="238">
        <v>0</v>
      </c>
      <c r="AB18" s="238">
        <v>0</v>
      </c>
      <c r="AC18" s="238">
        <v>0</v>
      </c>
      <c r="AD18" s="239">
        <v>0</v>
      </c>
      <c r="AE18" s="238">
        <v>0</v>
      </c>
      <c r="AF18" s="238">
        <v>0</v>
      </c>
      <c r="AG18" s="238">
        <v>0</v>
      </c>
      <c r="AH18" s="239">
        <v>0</v>
      </c>
      <c r="AI18" s="238">
        <v>0</v>
      </c>
      <c r="AJ18" s="238">
        <v>0</v>
      </c>
      <c r="AK18" s="239"/>
      <c r="AL18" s="238">
        <f t="shared" si="20"/>
        <v>0</v>
      </c>
      <c r="AM18" s="238">
        <f t="shared" si="21"/>
        <v>-93.864999999999995</v>
      </c>
      <c r="AN18" s="238">
        <f t="shared" si="22"/>
        <v>0</v>
      </c>
      <c r="AO18" s="238">
        <f t="shared" si="23"/>
        <v>0</v>
      </c>
      <c r="AP18" s="238">
        <f t="shared" si="24"/>
        <v>0</v>
      </c>
      <c r="AQ18" s="238">
        <f t="shared" si="25"/>
        <v>0</v>
      </c>
      <c r="AR18" s="238">
        <f t="shared" si="26"/>
        <v>0</v>
      </c>
      <c r="AS18" s="238">
        <f t="shared" si="19"/>
        <v>0</v>
      </c>
      <c r="AT18" s="238">
        <f t="shared" si="8"/>
        <v>0</v>
      </c>
    </row>
    <row r="19" spans="1:46" s="244" customFormat="1" x14ac:dyDescent="0.25">
      <c r="A19" s="446" t="s">
        <v>404</v>
      </c>
      <c r="B19" s="447" t="s">
        <v>228</v>
      </c>
      <c r="C19" s="448">
        <f t="shared" ref="C19:AC19" si="27">SUM(C20:C35)</f>
        <v>-1006.444</v>
      </c>
      <c r="D19" s="449">
        <f t="shared" si="27"/>
        <v>-637.19499999999971</v>
      </c>
      <c r="E19" s="449">
        <f t="shared" si="27"/>
        <v>169.62700000000024</v>
      </c>
      <c r="F19" s="450">
        <f t="shared" si="27"/>
        <v>5011.3230000000012</v>
      </c>
      <c r="G19" s="449">
        <f t="shared" si="27"/>
        <v>-760.20899999999995</v>
      </c>
      <c r="H19" s="449">
        <f t="shared" si="27"/>
        <v>-193.0319999999997</v>
      </c>
      <c r="I19" s="449">
        <f t="shared" si="27"/>
        <v>3576.91</v>
      </c>
      <c r="J19" s="450">
        <f t="shared" si="27"/>
        <v>-2702.4350000000004</v>
      </c>
      <c r="K19" s="449">
        <f t="shared" si="27"/>
        <v>-6631.8819999999996</v>
      </c>
      <c r="L19" s="449">
        <f t="shared" si="27"/>
        <v>1368.6440000000002</v>
      </c>
      <c r="M19" s="449">
        <f t="shared" si="27"/>
        <v>1221.5470000000003</v>
      </c>
      <c r="N19" s="450">
        <f t="shared" si="27"/>
        <v>929.2549999999992</v>
      </c>
      <c r="O19" s="449">
        <f t="shared" si="27"/>
        <v>1026</v>
      </c>
      <c r="P19" s="449">
        <f t="shared" si="27"/>
        <v>-6635</v>
      </c>
      <c r="Q19" s="449">
        <f t="shared" si="27"/>
        <v>957</v>
      </c>
      <c r="R19" s="450">
        <f t="shared" si="27"/>
        <v>-1358</v>
      </c>
      <c r="S19" s="449">
        <f t="shared" si="27"/>
        <v>765</v>
      </c>
      <c r="T19" s="451">
        <f t="shared" si="27"/>
        <v>2309</v>
      </c>
      <c r="U19" s="451">
        <f t="shared" si="27"/>
        <v>1521</v>
      </c>
      <c r="V19" s="452">
        <f t="shared" si="27"/>
        <v>19860</v>
      </c>
      <c r="W19" s="451">
        <f t="shared" si="27"/>
        <v>-2964</v>
      </c>
      <c r="X19" s="451">
        <f t="shared" si="27"/>
        <v>-5632</v>
      </c>
      <c r="Y19" s="451">
        <f t="shared" si="27"/>
        <v>-3855</v>
      </c>
      <c r="Z19" s="452">
        <f t="shared" si="27"/>
        <v>1384</v>
      </c>
      <c r="AA19" s="451">
        <f t="shared" si="27"/>
        <v>-5861</v>
      </c>
      <c r="AB19" s="451">
        <f t="shared" si="27"/>
        <v>-5650</v>
      </c>
      <c r="AC19" s="451">
        <f t="shared" si="27"/>
        <v>621</v>
      </c>
      <c r="AD19" s="452">
        <f t="shared" ref="AD19:AH19" si="28">SUM(AD20:AD35)</f>
        <v>15006</v>
      </c>
      <c r="AE19" s="451">
        <f t="shared" si="28"/>
        <v>-9699</v>
      </c>
      <c r="AF19" s="451">
        <f t="shared" si="28"/>
        <v>-3982</v>
      </c>
      <c r="AG19" s="451">
        <f t="shared" si="28"/>
        <v>2137</v>
      </c>
      <c r="AH19" s="452">
        <f t="shared" si="28"/>
        <v>-3339</v>
      </c>
      <c r="AI19" s="451">
        <f t="shared" ref="AI19" si="29">SUM(AI20:AI35)</f>
        <v>-14853</v>
      </c>
      <c r="AJ19" s="451">
        <f>SUM(AJ20:AJ35)</f>
        <v>4081</v>
      </c>
      <c r="AK19" s="452">
        <f>SUM(AK20:AK35)</f>
        <v>11235</v>
      </c>
      <c r="AL19" s="451">
        <f t="shared" si="20"/>
        <v>3537.3110000000015</v>
      </c>
      <c r="AM19" s="451">
        <f t="shared" si="21"/>
        <v>-78.766000000000076</v>
      </c>
      <c r="AN19" s="451">
        <f t="shared" si="22"/>
        <v>-3112.4359999999997</v>
      </c>
      <c r="AO19" s="451">
        <f t="shared" si="23"/>
        <v>-6010</v>
      </c>
      <c r="AP19" s="451">
        <f t="shared" si="24"/>
        <v>24455</v>
      </c>
      <c r="AQ19" s="451">
        <f t="shared" si="25"/>
        <v>-11067</v>
      </c>
      <c r="AR19" s="451">
        <f t="shared" si="26"/>
        <v>4116</v>
      </c>
      <c r="AS19" s="451">
        <f t="shared" si="19"/>
        <v>-14883</v>
      </c>
      <c r="AT19" s="451">
        <f t="shared" si="8"/>
        <v>463</v>
      </c>
    </row>
    <row r="20" spans="1:46" s="242" customFormat="1" x14ac:dyDescent="0.25">
      <c r="A20" s="234" t="s">
        <v>229</v>
      </c>
      <c r="B20" s="235" t="s">
        <v>230</v>
      </c>
      <c r="C20" s="236">
        <v>-892.928</v>
      </c>
      <c r="D20" s="237">
        <v>-1094.511</v>
      </c>
      <c r="E20" s="238">
        <v>-727.86799999999971</v>
      </c>
      <c r="F20" s="239">
        <v>3500.5079999999998</v>
      </c>
      <c r="G20" s="237">
        <v>-182.18600000000001</v>
      </c>
      <c r="H20" s="237">
        <v>-1234.405</v>
      </c>
      <c r="I20" s="238">
        <v>-638.43299999999999</v>
      </c>
      <c r="J20" s="239">
        <v>-173.87300000000005</v>
      </c>
      <c r="K20" s="240">
        <v>-5316.759</v>
      </c>
      <c r="L20" s="238">
        <v>2258.6320000000001</v>
      </c>
      <c r="M20" s="238">
        <v>-1504.2329999999997</v>
      </c>
      <c r="N20" s="239">
        <v>-476.81500000000051</v>
      </c>
      <c r="O20" s="238">
        <v>652</v>
      </c>
      <c r="P20" s="240">
        <v>-2047</v>
      </c>
      <c r="Q20" s="240">
        <v>-136</v>
      </c>
      <c r="R20" s="241">
        <v>-40</v>
      </c>
      <c r="S20" s="237">
        <v>-808</v>
      </c>
      <c r="T20" s="238">
        <v>2280</v>
      </c>
      <c r="U20" s="238">
        <v>904</v>
      </c>
      <c r="V20" s="239">
        <v>-5141</v>
      </c>
      <c r="W20" s="238">
        <v>137</v>
      </c>
      <c r="X20" s="238">
        <v>-2207</v>
      </c>
      <c r="Y20" s="238">
        <v>-3786</v>
      </c>
      <c r="Z20" s="239">
        <v>1542</v>
      </c>
      <c r="AA20" s="238">
        <v>-4183</v>
      </c>
      <c r="AB20" s="238">
        <v>85</v>
      </c>
      <c r="AC20" s="238">
        <v>-3036</v>
      </c>
      <c r="AD20" s="239">
        <v>3371</v>
      </c>
      <c r="AE20" s="238">
        <v>-7896</v>
      </c>
      <c r="AF20" s="238">
        <v>4352</v>
      </c>
      <c r="AG20" s="238">
        <v>6040</v>
      </c>
      <c r="AH20" s="239">
        <v>644</v>
      </c>
      <c r="AI20" s="238">
        <v>-8189</v>
      </c>
      <c r="AJ20" s="238">
        <v>6558</v>
      </c>
      <c r="AK20" s="239">
        <v>1071</v>
      </c>
      <c r="AL20" s="238">
        <f t="shared" si="20"/>
        <v>785.20100000000002</v>
      </c>
      <c r="AM20" s="238">
        <f t="shared" si="21"/>
        <v>-2228.8969999999999</v>
      </c>
      <c r="AN20" s="238">
        <f t="shared" si="22"/>
        <v>-5039.1750000000002</v>
      </c>
      <c r="AO20" s="238">
        <f t="shared" si="23"/>
        <v>-1571</v>
      </c>
      <c r="AP20" s="238">
        <f t="shared" si="24"/>
        <v>-2765</v>
      </c>
      <c r="AQ20" s="238">
        <f t="shared" si="25"/>
        <v>-4314</v>
      </c>
      <c r="AR20" s="238">
        <f t="shared" si="26"/>
        <v>-3763</v>
      </c>
      <c r="AS20" s="238">
        <f t="shared" si="19"/>
        <v>3140</v>
      </c>
      <c r="AT20" s="238">
        <f t="shared" si="8"/>
        <v>-560</v>
      </c>
    </row>
    <row r="21" spans="1:46" s="220" customFormat="1" x14ac:dyDescent="0.25">
      <c r="A21" s="226" t="s">
        <v>167</v>
      </c>
      <c r="B21" s="243" t="s">
        <v>410</v>
      </c>
      <c r="C21" s="228">
        <v>118.872</v>
      </c>
      <c r="D21" s="229">
        <v>-6.2900000000000063</v>
      </c>
      <c r="E21" s="229">
        <v>-38.206999999999994</v>
      </c>
      <c r="F21" s="233">
        <v>-222.98400000000001</v>
      </c>
      <c r="G21" s="229">
        <v>-12.356999999999999</v>
      </c>
      <c r="H21" s="229">
        <v>25.902999999999999</v>
      </c>
      <c r="I21" s="230">
        <v>-370.59</v>
      </c>
      <c r="J21" s="231">
        <v>365.85199999999998</v>
      </c>
      <c r="K21" s="229">
        <v>-90.909000000000006</v>
      </c>
      <c r="L21" s="229">
        <v>174.84200000000001</v>
      </c>
      <c r="M21" s="229">
        <v>96.588999999999984</v>
      </c>
      <c r="N21" s="233">
        <v>1.26400000000001</v>
      </c>
      <c r="O21" s="230">
        <v>-111</v>
      </c>
      <c r="P21" s="229">
        <v>-6</v>
      </c>
      <c r="Q21" s="229">
        <v>14</v>
      </c>
      <c r="R21" s="233">
        <v>9</v>
      </c>
      <c r="S21" s="229">
        <v>-175</v>
      </c>
      <c r="T21" s="230">
        <v>41</v>
      </c>
      <c r="U21" s="230">
        <v>-10</v>
      </c>
      <c r="V21" s="231">
        <v>-1115</v>
      </c>
      <c r="W21" s="230">
        <v>-516</v>
      </c>
      <c r="X21" s="230">
        <v>-205</v>
      </c>
      <c r="Y21" s="230">
        <v>20</v>
      </c>
      <c r="Z21" s="231">
        <v>-9</v>
      </c>
      <c r="AA21" s="230">
        <v>1568</v>
      </c>
      <c r="AB21" s="230">
        <v>208</v>
      </c>
      <c r="AC21" s="230">
        <v>-28</v>
      </c>
      <c r="AD21" s="231">
        <v>106</v>
      </c>
      <c r="AE21" s="230">
        <v>-78</v>
      </c>
      <c r="AF21" s="230">
        <v>-76</v>
      </c>
      <c r="AG21" s="230">
        <v>184</v>
      </c>
      <c r="AH21" s="231">
        <v>-42</v>
      </c>
      <c r="AI21" s="230">
        <v>-67</v>
      </c>
      <c r="AJ21" s="230">
        <v>55</v>
      </c>
      <c r="AK21" s="231">
        <v>7</v>
      </c>
      <c r="AL21" s="230">
        <f t="shared" si="20"/>
        <v>-148.60900000000001</v>
      </c>
      <c r="AM21" s="230">
        <f t="shared" si="21"/>
        <v>8.8079999999999927</v>
      </c>
      <c r="AN21" s="230">
        <f t="shared" si="22"/>
        <v>181.786</v>
      </c>
      <c r="AO21" s="230">
        <f t="shared" si="23"/>
        <v>-94</v>
      </c>
      <c r="AP21" s="230">
        <f t="shared" si="24"/>
        <v>-1259</v>
      </c>
      <c r="AQ21" s="230">
        <f t="shared" si="25"/>
        <v>-710</v>
      </c>
      <c r="AR21" s="230">
        <f t="shared" si="26"/>
        <v>1854</v>
      </c>
      <c r="AS21" s="230">
        <f t="shared" si="19"/>
        <v>-12</v>
      </c>
      <c r="AT21" s="230">
        <f t="shared" si="8"/>
        <v>-5</v>
      </c>
    </row>
    <row r="22" spans="1:46" s="242" customFormat="1" x14ac:dyDescent="0.25">
      <c r="A22" s="234" t="s">
        <v>231</v>
      </c>
      <c r="B22" s="235" t="s">
        <v>411</v>
      </c>
      <c r="C22" s="236">
        <v>215.738</v>
      </c>
      <c r="D22" s="237">
        <v>280.68099999999998</v>
      </c>
      <c r="E22" s="238">
        <v>134.428</v>
      </c>
      <c r="F22" s="239">
        <v>1281.308</v>
      </c>
      <c r="G22" s="237">
        <v>120.39100000000001</v>
      </c>
      <c r="H22" s="237">
        <v>-129.857</v>
      </c>
      <c r="I22" s="238">
        <v>-239.43599999999998</v>
      </c>
      <c r="J22" s="239">
        <v>-277.74700000000001</v>
      </c>
      <c r="K22" s="240">
        <v>-441.45600000000002</v>
      </c>
      <c r="L22" s="238">
        <v>-1114.8969999999999</v>
      </c>
      <c r="M22" s="238">
        <v>-211.85899999999992</v>
      </c>
      <c r="N22" s="239">
        <v>1319.462</v>
      </c>
      <c r="O22" s="238">
        <v>-612</v>
      </c>
      <c r="P22" s="240">
        <v>-498</v>
      </c>
      <c r="Q22" s="240">
        <v>-215</v>
      </c>
      <c r="R22" s="241">
        <v>-353</v>
      </c>
      <c r="S22" s="237">
        <v>363</v>
      </c>
      <c r="T22" s="238">
        <v>881</v>
      </c>
      <c r="U22" s="238">
        <v>-119</v>
      </c>
      <c r="V22" s="239">
        <v>-769</v>
      </c>
      <c r="W22" s="238">
        <v>365</v>
      </c>
      <c r="X22" s="238">
        <v>1295</v>
      </c>
      <c r="Y22" s="238">
        <v>-407</v>
      </c>
      <c r="Z22" s="239">
        <v>-365</v>
      </c>
      <c r="AA22" s="238">
        <v>-366</v>
      </c>
      <c r="AB22" s="238">
        <v>-669</v>
      </c>
      <c r="AC22" s="238">
        <v>275</v>
      </c>
      <c r="AD22" s="239">
        <v>1018</v>
      </c>
      <c r="AE22" s="238">
        <v>-947</v>
      </c>
      <c r="AF22" s="238">
        <v>-1360</v>
      </c>
      <c r="AG22" s="238">
        <v>-149</v>
      </c>
      <c r="AH22" s="239">
        <v>-1257</v>
      </c>
      <c r="AI22" s="238">
        <v>-2929</v>
      </c>
      <c r="AJ22" s="238">
        <v>-1647</v>
      </c>
      <c r="AK22" s="239">
        <v>8686</v>
      </c>
      <c r="AL22" s="238">
        <f t="shared" si="20"/>
        <v>1912.155</v>
      </c>
      <c r="AM22" s="238">
        <f t="shared" si="21"/>
        <v>-526.649</v>
      </c>
      <c r="AN22" s="238">
        <f t="shared" si="22"/>
        <v>-448.75</v>
      </c>
      <c r="AO22" s="238">
        <f t="shared" si="23"/>
        <v>-1678</v>
      </c>
      <c r="AP22" s="238">
        <f t="shared" si="24"/>
        <v>356</v>
      </c>
      <c r="AQ22" s="238">
        <f t="shared" si="25"/>
        <v>888</v>
      </c>
      <c r="AR22" s="238">
        <f t="shared" si="26"/>
        <v>258</v>
      </c>
      <c r="AS22" s="238">
        <f t="shared" si="19"/>
        <v>-3713</v>
      </c>
      <c r="AT22" s="238">
        <f t="shared" si="8"/>
        <v>4110</v>
      </c>
    </row>
    <row r="23" spans="1:46" s="220" customFormat="1" x14ac:dyDescent="0.25">
      <c r="A23" s="226" t="s">
        <v>232</v>
      </c>
      <c r="B23" s="243" t="s">
        <v>233</v>
      </c>
      <c r="C23" s="228">
        <v>-224.36099999999999</v>
      </c>
      <c r="D23" s="229">
        <v>-320.553</v>
      </c>
      <c r="E23" s="229">
        <v>34.685999999999979</v>
      </c>
      <c r="F23" s="233">
        <v>476.577</v>
      </c>
      <c r="G23" s="229">
        <v>2.056</v>
      </c>
      <c r="H23" s="229">
        <v>-759.27500000000009</v>
      </c>
      <c r="I23" s="230">
        <v>139.55100000000004</v>
      </c>
      <c r="J23" s="231">
        <v>615.79999999999995</v>
      </c>
      <c r="K23" s="229">
        <v>4.5629999999999997</v>
      </c>
      <c r="L23" s="229">
        <v>-729.43399999999997</v>
      </c>
      <c r="M23" s="229">
        <v>108.78999999999996</v>
      </c>
      <c r="N23" s="233">
        <v>619.91499999999996</v>
      </c>
      <c r="O23" s="230">
        <v>-53</v>
      </c>
      <c r="P23" s="229">
        <v>-705</v>
      </c>
      <c r="Q23" s="229">
        <v>-4</v>
      </c>
      <c r="R23" s="233">
        <v>661</v>
      </c>
      <c r="S23" s="229">
        <v>61</v>
      </c>
      <c r="T23" s="230">
        <v>-891</v>
      </c>
      <c r="U23" s="230">
        <v>-73</v>
      </c>
      <c r="V23" s="231">
        <v>271</v>
      </c>
      <c r="W23" s="230">
        <v>-95</v>
      </c>
      <c r="X23" s="230">
        <v>-1305</v>
      </c>
      <c r="Y23" s="230">
        <v>247</v>
      </c>
      <c r="Z23" s="231">
        <v>1378</v>
      </c>
      <c r="AA23" s="230">
        <v>194</v>
      </c>
      <c r="AB23" s="230">
        <v>-497</v>
      </c>
      <c r="AC23" s="230">
        <v>417</v>
      </c>
      <c r="AD23" s="231">
        <v>-500</v>
      </c>
      <c r="AE23" s="230">
        <v>-1286</v>
      </c>
      <c r="AF23" s="230">
        <v>773</v>
      </c>
      <c r="AG23" s="230">
        <v>83</v>
      </c>
      <c r="AH23" s="231">
        <v>-1435</v>
      </c>
      <c r="AI23" s="230">
        <v>-590</v>
      </c>
      <c r="AJ23" s="230">
        <v>471</v>
      </c>
      <c r="AK23" s="231">
        <v>142</v>
      </c>
      <c r="AL23" s="230">
        <f t="shared" si="20"/>
        <v>-33.65100000000001</v>
      </c>
      <c r="AM23" s="230">
        <f t="shared" si="21"/>
        <v>-1.8680000000000518</v>
      </c>
      <c r="AN23" s="230">
        <f t="shared" si="22"/>
        <v>3.8339999999999463</v>
      </c>
      <c r="AO23" s="230">
        <f t="shared" si="23"/>
        <v>-101</v>
      </c>
      <c r="AP23" s="230">
        <f t="shared" si="24"/>
        <v>-632</v>
      </c>
      <c r="AQ23" s="230">
        <f t="shared" si="25"/>
        <v>225</v>
      </c>
      <c r="AR23" s="230">
        <f t="shared" si="26"/>
        <v>-386</v>
      </c>
      <c r="AS23" s="230">
        <f t="shared" si="19"/>
        <v>-1865</v>
      </c>
      <c r="AT23" s="230">
        <f t="shared" si="8"/>
        <v>23</v>
      </c>
    </row>
    <row r="24" spans="1:46" s="242" customFormat="1" x14ac:dyDescent="0.25">
      <c r="A24" s="234" t="s">
        <v>178</v>
      </c>
      <c r="B24" s="235" t="s">
        <v>179</v>
      </c>
      <c r="C24" s="236">
        <v>103.997</v>
      </c>
      <c r="D24" s="237">
        <v>-115.502</v>
      </c>
      <c r="E24" s="238">
        <v>-75.829000000000008</v>
      </c>
      <c r="F24" s="239">
        <v>10.174999999999997</v>
      </c>
      <c r="G24" s="237">
        <v>1204.2929999999999</v>
      </c>
      <c r="H24" s="237">
        <v>-816.83399999999983</v>
      </c>
      <c r="I24" s="238">
        <v>-293.291</v>
      </c>
      <c r="J24" s="239">
        <v>136.38499999999999</v>
      </c>
      <c r="K24" s="240">
        <v>422.07799999999997</v>
      </c>
      <c r="L24" s="238">
        <v>-159.65199999999999</v>
      </c>
      <c r="M24" s="238">
        <v>-254.22899999999998</v>
      </c>
      <c r="N24" s="239">
        <v>83.855999999999995</v>
      </c>
      <c r="O24" s="238">
        <v>261</v>
      </c>
      <c r="P24" s="240">
        <v>-401</v>
      </c>
      <c r="Q24" s="240">
        <v>16</v>
      </c>
      <c r="R24" s="241">
        <v>338</v>
      </c>
      <c r="S24" s="237">
        <v>-235</v>
      </c>
      <c r="T24" s="238">
        <v>277</v>
      </c>
      <c r="U24" s="238">
        <v>-142</v>
      </c>
      <c r="V24" s="239">
        <v>-160</v>
      </c>
      <c r="W24" s="238">
        <v>-45</v>
      </c>
      <c r="X24" s="238">
        <v>-41</v>
      </c>
      <c r="Y24" s="238">
        <v>-17</v>
      </c>
      <c r="Z24" s="239">
        <v>32</v>
      </c>
      <c r="AA24" s="238">
        <v>100</v>
      </c>
      <c r="AB24" s="238">
        <v>-101</v>
      </c>
      <c r="AC24" s="238">
        <v>420</v>
      </c>
      <c r="AD24" s="239">
        <v>1114</v>
      </c>
      <c r="AE24" s="238">
        <v>684</v>
      </c>
      <c r="AF24" s="238">
        <v>-785</v>
      </c>
      <c r="AG24" s="238">
        <v>1512</v>
      </c>
      <c r="AH24" s="239">
        <v>-2759</v>
      </c>
      <c r="AI24" s="238">
        <v>-240</v>
      </c>
      <c r="AJ24" s="238">
        <v>1411</v>
      </c>
      <c r="AK24" s="239">
        <v>-748</v>
      </c>
      <c r="AL24" s="238">
        <f t="shared" si="20"/>
        <v>-77.159000000000006</v>
      </c>
      <c r="AM24" s="238">
        <f t="shared" si="21"/>
        <v>230.55300000000005</v>
      </c>
      <c r="AN24" s="238">
        <f t="shared" si="22"/>
        <v>92.052999999999997</v>
      </c>
      <c r="AO24" s="238">
        <f t="shared" si="23"/>
        <v>214</v>
      </c>
      <c r="AP24" s="238">
        <f t="shared" si="24"/>
        <v>-260</v>
      </c>
      <c r="AQ24" s="238">
        <f t="shared" si="25"/>
        <v>-71</v>
      </c>
      <c r="AR24" s="238">
        <f t="shared" si="26"/>
        <v>1533</v>
      </c>
      <c r="AS24" s="238">
        <f t="shared" si="19"/>
        <v>-1348</v>
      </c>
      <c r="AT24" s="238">
        <f t="shared" si="8"/>
        <v>423</v>
      </c>
    </row>
    <row r="25" spans="1:46" s="220" customFormat="1" x14ac:dyDescent="0.25">
      <c r="A25" s="226" t="s">
        <v>358</v>
      </c>
      <c r="B25" s="243" t="s">
        <v>367</v>
      </c>
      <c r="C25" s="228">
        <v>-179.483</v>
      </c>
      <c r="D25" s="229">
        <v>536.30999999999995</v>
      </c>
      <c r="E25" s="229">
        <v>722.27099999999996</v>
      </c>
      <c r="F25" s="233">
        <v>203.98900000000003</v>
      </c>
      <c r="G25" s="229">
        <v>42.302999999999997</v>
      </c>
      <c r="H25" s="229">
        <v>645.24400000000003</v>
      </c>
      <c r="I25" s="230">
        <v>815.59899999999993</v>
      </c>
      <c r="J25" s="231">
        <v>-466.67599999999993</v>
      </c>
      <c r="K25" s="229">
        <v>1410.463</v>
      </c>
      <c r="L25" s="229">
        <v>808.01599999999985</v>
      </c>
      <c r="M25" s="229">
        <v>622.56600000000026</v>
      </c>
      <c r="N25" s="233">
        <v>-732.46300000000019</v>
      </c>
      <c r="O25" s="230">
        <v>1309</v>
      </c>
      <c r="P25" s="229">
        <v>-2314</v>
      </c>
      <c r="Q25" s="229">
        <v>886</v>
      </c>
      <c r="R25" s="233">
        <v>-1243</v>
      </c>
      <c r="S25" s="229">
        <v>1335</v>
      </c>
      <c r="T25" s="230">
        <v>-745</v>
      </c>
      <c r="U25" s="230">
        <v>916</v>
      </c>
      <c r="V25" s="231">
        <v>8167</v>
      </c>
      <c r="W25" s="230">
        <v>76</v>
      </c>
      <c r="X25" s="230">
        <v>-2385</v>
      </c>
      <c r="Y25" s="230">
        <v>-92</v>
      </c>
      <c r="Z25" s="231">
        <v>-2168</v>
      </c>
      <c r="AA25" s="230">
        <v>-1515</v>
      </c>
      <c r="AB25" s="230">
        <v>-4655</v>
      </c>
      <c r="AC25" s="230">
        <v>1673</v>
      </c>
      <c r="AD25" s="231">
        <v>-307</v>
      </c>
      <c r="AE25" s="230">
        <v>1309</v>
      </c>
      <c r="AF25" s="230">
        <v>-2409</v>
      </c>
      <c r="AG25" s="230">
        <v>-1563</v>
      </c>
      <c r="AH25" s="231">
        <v>149</v>
      </c>
      <c r="AI25" s="230">
        <v>1637</v>
      </c>
      <c r="AJ25" s="230">
        <v>845</v>
      </c>
      <c r="AK25" s="231">
        <v>3347</v>
      </c>
      <c r="AL25" s="230">
        <f t="shared" si="20"/>
        <v>1283.087</v>
      </c>
      <c r="AM25" s="230">
        <f t="shared" si="21"/>
        <v>1036.47</v>
      </c>
      <c r="AN25" s="230">
        <f t="shared" si="22"/>
        <v>2108.5819999999999</v>
      </c>
      <c r="AO25" s="230">
        <f t="shared" si="23"/>
        <v>-1362</v>
      </c>
      <c r="AP25" s="230">
        <f t="shared" si="24"/>
        <v>9673</v>
      </c>
      <c r="AQ25" s="230">
        <f t="shared" si="25"/>
        <v>-4569</v>
      </c>
      <c r="AR25" s="230">
        <f t="shared" si="26"/>
        <v>-4804</v>
      </c>
      <c r="AS25" s="230">
        <f t="shared" si="19"/>
        <v>-2514</v>
      </c>
      <c r="AT25" s="230">
        <f t="shared" si="8"/>
        <v>5829</v>
      </c>
    </row>
    <row r="26" spans="1:46" s="242" customFormat="1" x14ac:dyDescent="0.25">
      <c r="A26" s="234" t="s">
        <v>234</v>
      </c>
      <c r="B26" s="235" t="s">
        <v>235</v>
      </c>
      <c r="C26" s="236">
        <v>47.258000000000003</v>
      </c>
      <c r="D26" s="237">
        <v>261.64500000000004</v>
      </c>
      <c r="E26" s="238">
        <v>199.53899999999999</v>
      </c>
      <c r="F26" s="239">
        <v>-287.32799999999997</v>
      </c>
      <c r="G26" s="237">
        <v>-459.786</v>
      </c>
      <c r="H26" s="237">
        <v>1467.162</v>
      </c>
      <c r="I26" s="238">
        <v>-572.25399999999991</v>
      </c>
      <c r="J26" s="239">
        <v>-1055.931</v>
      </c>
      <c r="K26" s="240">
        <v>592.322</v>
      </c>
      <c r="L26" s="238">
        <v>-252.13</v>
      </c>
      <c r="M26" s="238">
        <v>1268.3969999999999</v>
      </c>
      <c r="N26" s="239">
        <v>-1387.711</v>
      </c>
      <c r="O26" s="238">
        <v>789</v>
      </c>
      <c r="P26" s="240">
        <v>-407</v>
      </c>
      <c r="Q26" s="240">
        <v>380</v>
      </c>
      <c r="R26" s="241">
        <v>-292</v>
      </c>
      <c r="S26" s="237">
        <v>636</v>
      </c>
      <c r="T26" s="238">
        <v>579</v>
      </c>
      <c r="U26" s="238">
        <v>-37</v>
      </c>
      <c r="V26" s="239">
        <v>-1372</v>
      </c>
      <c r="W26" s="238">
        <v>-13</v>
      </c>
      <c r="X26" s="238">
        <v>256</v>
      </c>
      <c r="Y26" s="238">
        <v>818</v>
      </c>
      <c r="Z26" s="239">
        <v>-194</v>
      </c>
      <c r="AA26" s="238">
        <v>-154</v>
      </c>
      <c r="AB26" s="238">
        <v>217</v>
      </c>
      <c r="AC26" s="238">
        <v>1176</v>
      </c>
      <c r="AD26" s="239">
        <v>3254</v>
      </c>
      <c r="AE26" s="238">
        <v>-482</v>
      </c>
      <c r="AF26" s="238">
        <v>487</v>
      </c>
      <c r="AG26" s="238">
        <v>-1659</v>
      </c>
      <c r="AH26" s="239">
        <v>892</v>
      </c>
      <c r="AI26" s="238">
        <v>-928</v>
      </c>
      <c r="AJ26" s="238">
        <v>1585</v>
      </c>
      <c r="AK26" s="239">
        <v>1820</v>
      </c>
      <c r="AL26" s="238">
        <f t="shared" si="20"/>
        <v>221.11400000000003</v>
      </c>
      <c r="AM26" s="238">
        <f t="shared" si="21"/>
        <v>-620.80899999999997</v>
      </c>
      <c r="AN26" s="238">
        <f t="shared" si="22"/>
        <v>220.87799999999993</v>
      </c>
      <c r="AO26" s="238">
        <f t="shared" si="23"/>
        <v>470</v>
      </c>
      <c r="AP26" s="238">
        <f t="shared" si="24"/>
        <v>-194</v>
      </c>
      <c r="AQ26" s="238">
        <f t="shared" si="25"/>
        <v>867</v>
      </c>
      <c r="AR26" s="238">
        <f t="shared" si="26"/>
        <v>4493</v>
      </c>
      <c r="AS26" s="238">
        <f t="shared" si="19"/>
        <v>-762</v>
      </c>
      <c r="AT26" s="238">
        <f t="shared" si="8"/>
        <v>2477</v>
      </c>
    </row>
    <row r="27" spans="1:46" s="220" customFormat="1" x14ac:dyDescent="0.25">
      <c r="A27" s="226" t="s">
        <v>389</v>
      </c>
      <c r="B27" s="243" t="s">
        <v>447</v>
      </c>
      <c r="C27" s="228">
        <v>0</v>
      </c>
      <c r="D27" s="229">
        <v>0</v>
      </c>
      <c r="E27" s="229">
        <v>0</v>
      </c>
      <c r="F27" s="233">
        <v>0</v>
      </c>
      <c r="G27" s="229">
        <v>0</v>
      </c>
      <c r="H27" s="229">
        <v>0</v>
      </c>
      <c r="I27" s="230">
        <v>0</v>
      </c>
      <c r="J27" s="231">
        <v>0</v>
      </c>
      <c r="K27" s="229">
        <v>0</v>
      </c>
      <c r="L27" s="229">
        <v>0</v>
      </c>
      <c r="M27" s="229">
        <v>0</v>
      </c>
      <c r="N27" s="233">
        <v>0</v>
      </c>
      <c r="O27" s="230">
        <v>0</v>
      </c>
      <c r="P27" s="229">
        <v>0</v>
      </c>
      <c r="Q27" s="229">
        <v>0</v>
      </c>
      <c r="R27" s="233">
        <v>0</v>
      </c>
      <c r="S27" s="229">
        <v>-22</v>
      </c>
      <c r="T27" s="230">
        <v>-221</v>
      </c>
      <c r="U27" s="230">
        <v>-46</v>
      </c>
      <c r="V27" s="231">
        <v>16114</v>
      </c>
      <c r="W27" s="230">
        <v>-728</v>
      </c>
      <c r="X27" s="230">
        <v>-511</v>
      </c>
      <c r="Y27" s="230">
        <v>-299</v>
      </c>
      <c r="Z27" s="231">
        <v>-185</v>
      </c>
      <c r="AA27" s="230">
        <v>-560</v>
      </c>
      <c r="AB27" s="230">
        <v>-104</v>
      </c>
      <c r="AC27" s="230">
        <v>-296</v>
      </c>
      <c r="AD27" s="231">
        <v>-415</v>
      </c>
      <c r="AE27" s="230">
        <v>0</v>
      </c>
      <c r="AF27" s="230">
        <v>-639</v>
      </c>
      <c r="AG27" s="230">
        <v>25</v>
      </c>
      <c r="AH27" s="231">
        <v>-26</v>
      </c>
      <c r="AI27" s="230">
        <v>-56</v>
      </c>
      <c r="AJ27" s="230">
        <v>-319</v>
      </c>
      <c r="AK27" s="231">
        <v>-44</v>
      </c>
      <c r="AL27" s="230">
        <f t="shared" si="20"/>
        <v>0</v>
      </c>
      <c r="AM27" s="230">
        <f t="shared" si="21"/>
        <v>0</v>
      </c>
      <c r="AN27" s="230">
        <f t="shared" si="22"/>
        <v>0</v>
      </c>
      <c r="AO27" s="230">
        <f t="shared" si="23"/>
        <v>0</v>
      </c>
      <c r="AP27" s="230">
        <f t="shared" si="24"/>
        <v>15825</v>
      </c>
      <c r="AQ27" s="230">
        <f t="shared" si="25"/>
        <v>-1723</v>
      </c>
      <c r="AR27" s="230">
        <f t="shared" si="26"/>
        <v>-1375</v>
      </c>
      <c r="AS27" s="230">
        <f t="shared" si="19"/>
        <v>-640</v>
      </c>
      <c r="AT27" s="230">
        <f t="shared" si="8"/>
        <v>-419</v>
      </c>
    </row>
    <row r="28" spans="1:46" s="242" customFormat="1" x14ac:dyDescent="0.25">
      <c r="A28" s="234" t="s">
        <v>403</v>
      </c>
      <c r="B28" s="235" t="s">
        <v>448</v>
      </c>
      <c r="C28" s="236">
        <v>0</v>
      </c>
      <c r="D28" s="237">
        <v>0</v>
      </c>
      <c r="E28" s="238">
        <v>0</v>
      </c>
      <c r="F28" s="239">
        <v>1.456</v>
      </c>
      <c r="G28" s="237">
        <v>0</v>
      </c>
      <c r="H28" s="237">
        <v>-10.675000000000001</v>
      </c>
      <c r="I28" s="238">
        <v>4584.0990000000002</v>
      </c>
      <c r="J28" s="239">
        <v>-2727.3</v>
      </c>
      <c r="K28" s="240">
        <v>-553.13400000000001</v>
      </c>
      <c r="L28" s="238">
        <v>-559.79999999999995</v>
      </c>
      <c r="M28" s="238">
        <v>1358.7649999999999</v>
      </c>
      <c r="N28" s="239">
        <v>758.30899999999997</v>
      </c>
      <c r="O28" s="238">
        <v>-1209</v>
      </c>
      <c r="P28" s="240">
        <v>-257</v>
      </c>
      <c r="Q28" s="240">
        <v>16</v>
      </c>
      <c r="R28" s="241">
        <v>-438</v>
      </c>
      <c r="S28" s="237">
        <v>-390</v>
      </c>
      <c r="T28" s="238">
        <v>108</v>
      </c>
      <c r="U28" s="238">
        <v>128</v>
      </c>
      <c r="V28" s="239">
        <v>3079</v>
      </c>
      <c r="W28" s="238">
        <v>-2145</v>
      </c>
      <c r="X28" s="238">
        <v>-529</v>
      </c>
      <c r="Y28" s="238">
        <v>-339</v>
      </c>
      <c r="Z28" s="239">
        <v>1353</v>
      </c>
      <c r="AA28" s="238">
        <v>-945</v>
      </c>
      <c r="AB28" s="238">
        <v>-134</v>
      </c>
      <c r="AC28" s="238">
        <v>76</v>
      </c>
      <c r="AD28" s="239">
        <v>3103</v>
      </c>
      <c r="AE28" s="238">
        <v>-554</v>
      </c>
      <c r="AF28" s="238">
        <v>-1616</v>
      </c>
      <c r="AG28" s="238">
        <v>-1013</v>
      </c>
      <c r="AH28" s="239">
        <v>3480</v>
      </c>
      <c r="AI28" s="238">
        <v>-1483</v>
      </c>
      <c r="AJ28" s="238">
        <v>-1012</v>
      </c>
      <c r="AK28" s="239">
        <v>-75</v>
      </c>
      <c r="AL28" s="238">
        <f t="shared" si="20"/>
        <v>1.456</v>
      </c>
      <c r="AM28" s="238">
        <f t="shared" si="21"/>
        <v>1846.1239999999998</v>
      </c>
      <c r="AN28" s="238">
        <f t="shared" si="22"/>
        <v>1004.1399999999999</v>
      </c>
      <c r="AO28" s="238">
        <f t="shared" si="23"/>
        <v>-1888</v>
      </c>
      <c r="AP28" s="238">
        <f t="shared" si="24"/>
        <v>2925</v>
      </c>
      <c r="AQ28" s="238">
        <f t="shared" si="25"/>
        <v>-1660</v>
      </c>
      <c r="AR28" s="238">
        <f t="shared" si="26"/>
        <v>2100</v>
      </c>
      <c r="AS28" s="238">
        <f t="shared" si="19"/>
        <v>297</v>
      </c>
      <c r="AT28" s="238">
        <f t="shared" si="8"/>
        <v>-2570</v>
      </c>
    </row>
    <row r="29" spans="1:46" s="220" customFormat="1" x14ac:dyDescent="0.25">
      <c r="A29" s="226" t="s">
        <v>415</v>
      </c>
      <c r="B29" s="243" t="s">
        <v>450</v>
      </c>
      <c r="C29" s="228">
        <v>0</v>
      </c>
      <c r="D29" s="229">
        <v>0</v>
      </c>
      <c r="E29" s="229">
        <v>0</v>
      </c>
      <c r="F29" s="233">
        <v>0</v>
      </c>
      <c r="G29" s="229">
        <v>0</v>
      </c>
      <c r="H29" s="229">
        <v>0</v>
      </c>
      <c r="I29" s="230">
        <v>0</v>
      </c>
      <c r="J29" s="231">
        <v>-410.08</v>
      </c>
      <c r="K29" s="229">
        <v>0</v>
      </c>
      <c r="L29" s="229">
        <v>410.08</v>
      </c>
      <c r="M29" s="229">
        <v>0</v>
      </c>
      <c r="N29" s="233">
        <v>0</v>
      </c>
      <c r="O29" s="230">
        <v>0</v>
      </c>
      <c r="P29" s="229">
        <v>0</v>
      </c>
      <c r="Q29" s="229">
        <v>0</v>
      </c>
      <c r="R29" s="233">
        <v>0</v>
      </c>
      <c r="S29" s="229">
        <v>0</v>
      </c>
      <c r="T29" s="230">
        <v>0</v>
      </c>
      <c r="U29" s="230">
        <v>0</v>
      </c>
      <c r="V29" s="231">
        <v>0</v>
      </c>
      <c r="W29" s="230">
        <v>0</v>
      </c>
      <c r="X29" s="230">
        <v>0</v>
      </c>
      <c r="Y29" s="230">
        <v>0</v>
      </c>
      <c r="Z29" s="231">
        <v>0</v>
      </c>
      <c r="AA29" s="230">
        <v>0</v>
      </c>
      <c r="AB29" s="230">
        <v>0</v>
      </c>
      <c r="AC29" s="230">
        <v>-56</v>
      </c>
      <c r="AD29" s="231">
        <v>66</v>
      </c>
      <c r="AE29" s="230">
        <v>-5</v>
      </c>
      <c r="AF29" s="230">
        <v>2</v>
      </c>
      <c r="AG29" s="230">
        <v>59</v>
      </c>
      <c r="AH29" s="231">
        <v>76</v>
      </c>
      <c r="AI29" s="230">
        <v>0</v>
      </c>
      <c r="AJ29" s="230">
        <v>0</v>
      </c>
      <c r="AK29" s="231">
        <v>0</v>
      </c>
      <c r="AL29" s="230">
        <f t="shared" si="20"/>
        <v>0</v>
      </c>
      <c r="AM29" s="230">
        <f t="shared" si="21"/>
        <v>-410.08</v>
      </c>
      <c r="AN29" s="230">
        <f t="shared" si="22"/>
        <v>410.08</v>
      </c>
      <c r="AO29" s="230">
        <f t="shared" si="23"/>
        <v>0</v>
      </c>
      <c r="AP29" s="230">
        <f t="shared" si="24"/>
        <v>0</v>
      </c>
      <c r="AQ29" s="230">
        <f t="shared" si="25"/>
        <v>0</v>
      </c>
      <c r="AR29" s="230">
        <f t="shared" si="26"/>
        <v>10</v>
      </c>
      <c r="AS29" s="230">
        <f t="shared" si="19"/>
        <v>132</v>
      </c>
      <c r="AT29" s="230">
        <f t="shared" si="8"/>
        <v>0</v>
      </c>
    </row>
    <row r="30" spans="1:46" s="242" customFormat="1" x14ac:dyDescent="0.25">
      <c r="A30" s="234" t="s">
        <v>368</v>
      </c>
      <c r="B30" s="235" t="s">
        <v>451</v>
      </c>
      <c r="C30" s="236">
        <v>0</v>
      </c>
      <c r="D30" s="237">
        <v>0</v>
      </c>
      <c r="E30" s="238">
        <v>0</v>
      </c>
      <c r="F30" s="239">
        <v>0</v>
      </c>
      <c r="G30" s="237">
        <v>0</v>
      </c>
      <c r="H30" s="237">
        <v>0</v>
      </c>
      <c r="I30" s="238">
        <v>0</v>
      </c>
      <c r="J30" s="239">
        <v>0</v>
      </c>
      <c r="K30" s="240">
        <v>0</v>
      </c>
      <c r="L30" s="238">
        <v>0</v>
      </c>
      <c r="M30" s="238">
        <v>0</v>
      </c>
      <c r="N30" s="239">
        <v>0</v>
      </c>
      <c r="O30" s="238">
        <v>0</v>
      </c>
      <c r="P30" s="240">
        <v>0</v>
      </c>
      <c r="Q30" s="240">
        <v>0</v>
      </c>
      <c r="R30" s="241">
        <v>0</v>
      </c>
      <c r="S30" s="237">
        <v>0</v>
      </c>
      <c r="T30" s="238">
        <v>0</v>
      </c>
      <c r="U30" s="238">
        <v>0</v>
      </c>
      <c r="V30" s="239">
        <v>0</v>
      </c>
      <c r="W30" s="238">
        <v>0</v>
      </c>
      <c r="X30" s="238">
        <v>0</v>
      </c>
      <c r="Y30" s="238">
        <v>0</v>
      </c>
      <c r="Z30" s="239">
        <v>0</v>
      </c>
      <c r="AA30" s="238">
        <v>0</v>
      </c>
      <c r="AB30" s="238">
        <v>0</v>
      </c>
      <c r="AC30" s="238">
        <v>0</v>
      </c>
      <c r="AD30" s="239">
        <v>0</v>
      </c>
      <c r="AE30" s="238">
        <v>-444</v>
      </c>
      <c r="AF30" s="238">
        <v>-1173</v>
      </c>
      <c r="AG30" s="238">
        <v>-1376</v>
      </c>
      <c r="AH30" s="239">
        <v>-1431</v>
      </c>
      <c r="AI30" s="238">
        <v>-898</v>
      </c>
      <c r="AJ30" s="238">
        <v>-3135</v>
      </c>
      <c r="AK30" s="239">
        <v>-1185</v>
      </c>
      <c r="AL30" s="238"/>
      <c r="AM30" s="238"/>
      <c r="AN30" s="238"/>
      <c r="AO30" s="238"/>
      <c r="AP30" s="238"/>
      <c r="AQ30" s="238"/>
      <c r="AR30" s="238"/>
      <c r="AS30" s="238">
        <f t="shared" si="19"/>
        <v>-4424</v>
      </c>
      <c r="AT30" s="238">
        <f t="shared" si="8"/>
        <v>-5218</v>
      </c>
    </row>
    <row r="31" spans="1:46" s="220" customFormat="1" x14ac:dyDescent="0.25">
      <c r="A31" s="226" t="s">
        <v>182</v>
      </c>
      <c r="B31" s="243" t="s">
        <v>236</v>
      </c>
      <c r="C31" s="228">
        <v>0</v>
      </c>
      <c r="D31" s="229">
        <v>0</v>
      </c>
      <c r="E31" s="229">
        <v>0</v>
      </c>
      <c r="F31" s="233">
        <v>0</v>
      </c>
      <c r="G31" s="229">
        <v>0</v>
      </c>
      <c r="H31" s="229">
        <v>0</v>
      </c>
      <c r="I31" s="230">
        <v>0</v>
      </c>
      <c r="J31" s="231">
        <v>0</v>
      </c>
      <c r="K31" s="229">
        <v>0</v>
      </c>
      <c r="L31" s="229">
        <v>0</v>
      </c>
      <c r="M31" s="229">
        <v>0</v>
      </c>
      <c r="N31" s="233">
        <v>0</v>
      </c>
      <c r="O31" s="230">
        <v>0</v>
      </c>
      <c r="P31" s="229">
        <v>0</v>
      </c>
      <c r="Q31" s="229">
        <v>0</v>
      </c>
      <c r="R31" s="233">
        <v>0</v>
      </c>
      <c r="S31" s="229">
        <v>0</v>
      </c>
      <c r="T31" s="230">
        <v>0</v>
      </c>
      <c r="U31" s="230">
        <v>0</v>
      </c>
      <c r="V31" s="231">
        <v>786</v>
      </c>
      <c r="W31" s="230">
        <v>0</v>
      </c>
      <c r="X31" s="230">
        <v>0</v>
      </c>
      <c r="Y31" s="230">
        <v>0</v>
      </c>
      <c r="Z31" s="231">
        <v>0</v>
      </c>
      <c r="AA31" s="230">
        <v>0</v>
      </c>
      <c r="AB31" s="230">
        <v>0</v>
      </c>
      <c r="AC31" s="230">
        <v>0</v>
      </c>
      <c r="AD31" s="231">
        <v>0</v>
      </c>
      <c r="AE31" s="230">
        <v>0</v>
      </c>
      <c r="AF31" s="230">
        <v>0</v>
      </c>
      <c r="AG31" s="230">
        <v>0</v>
      </c>
      <c r="AH31" s="231">
        <v>0</v>
      </c>
      <c r="AI31" s="230">
        <v>0</v>
      </c>
      <c r="AJ31" s="230">
        <v>0</v>
      </c>
      <c r="AK31" s="231">
        <v>0</v>
      </c>
      <c r="AL31" s="230">
        <f t="shared" ref="AL31:AL47" si="30">SUM(C31:F31)</f>
        <v>0</v>
      </c>
      <c r="AM31" s="230">
        <f t="shared" ref="AM31:AM47" si="31">SUM(G31:J31)</f>
        <v>0</v>
      </c>
      <c r="AN31" s="230">
        <f t="shared" ref="AN31:AN47" si="32">SUM(K31:N31)</f>
        <v>0</v>
      </c>
      <c r="AO31" s="230">
        <f t="shared" ref="AO31:AO47" si="33">SUM(O31:R31)</f>
        <v>0</v>
      </c>
      <c r="AP31" s="230">
        <f t="shared" ref="AP31:AP47" si="34">SUM(S31:V31)</f>
        <v>786</v>
      </c>
      <c r="AQ31" s="230">
        <f t="shared" ref="AQ31:AQ47" si="35">SUM(W31:Z31)</f>
        <v>0</v>
      </c>
      <c r="AR31" s="230">
        <f t="shared" ref="AR31:AR47" si="36">SUM(AA31:AD31)</f>
        <v>0</v>
      </c>
      <c r="AS31" s="230">
        <f t="shared" si="19"/>
        <v>0</v>
      </c>
      <c r="AT31" s="230">
        <f t="shared" si="8"/>
        <v>0</v>
      </c>
    </row>
    <row r="32" spans="1:46" s="242" customFormat="1" x14ac:dyDescent="0.25">
      <c r="A32" s="234" t="s">
        <v>371</v>
      </c>
      <c r="B32" s="235" t="s">
        <v>208</v>
      </c>
      <c r="C32" s="236">
        <v>42.798000000000002</v>
      </c>
      <c r="D32" s="237">
        <v>30</v>
      </c>
      <c r="E32" s="238">
        <v>148.67500000000001</v>
      </c>
      <c r="F32" s="239">
        <v>-161.57300000000001</v>
      </c>
      <c r="G32" s="237">
        <v>15</v>
      </c>
      <c r="H32" s="237">
        <v>601.83299999999997</v>
      </c>
      <c r="I32" s="238">
        <v>-68.932000000000016</v>
      </c>
      <c r="J32" s="239">
        <v>-131.70699999999994</v>
      </c>
      <c r="K32" s="240">
        <v>-244.42699999999999</v>
      </c>
      <c r="L32" s="238">
        <v>40</v>
      </c>
      <c r="M32" s="238">
        <v>174.66499999999999</v>
      </c>
      <c r="N32" s="239">
        <v>56.173000000000002</v>
      </c>
      <c r="O32" s="238">
        <v>0</v>
      </c>
      <c r="P32" s="240">
        <v>0</v>
      </c>
      <c r="Q32" s="240">
        <v>0</v>
      </c>
      <c r="R32" s="241">
        <v>0</v>
      </c>
      <c r="S32" s="237">
        <v>0</v>
      </c>
      <c r="T32" s="238">
        <v>0</v>
      </c>
      <c r="U32" s="238">
        <v>0</v>
      </c>
      <c r="V32" s="239">
        <v>0</v>
      </c>
      <c r="W32" s="238">
        <v>0</v>
      </c>
      <c r="X32" s="238">
        <v>0</v>
      </c>
      <c r="Y32" s="238">
        <v>0</v>
      </c>
      <c r="Z32" s="239">
        <v>0</v>
      </c>
      <c r="AA32" s="238">
        <v>0</v>
      </c>
      <c r="AB32" s="238">
        <v>0</v>
      </c>
      <c r="AC32" s="238">
        <v>0</v>
      </c>
      <c r="AD32" s="239">
        <v>0</v>
      </c>
      <c r="AE32" s="238">
        <v>0</v>
      </c>
      <c r="AF32" s="238">
        <v>0</v>
      </c>
      <c r="AG32" s="238">
        <v>0</v>
      </c>
      <c r="AH32" s="239">
        <v>0</v>
      </c>
      <c r="AI32" s="238">
        <v>0</v>
      </c>
      <c r="AJ32" s="238">
        <v>0</v>
      </c>
      <c r="AK32" s="239">
        <v>0</v>
      </c>
      <c r="AL32" s="238">
        <f t="shared" si="30"/>
        <v>59.900000000000006</v>
      </c>
      <c r="AM32" s="238">
        <f t="shared" si="31"/>
        <v>416.19400000000002</v>
      </c>
      <c r="AN32" s="238">
        <f t="shared" si="32"/>
        <v>26.411000000000001</v>
      </c>
      <c r="AO32" s="238">
        <f t="shared" si="33"/>
        <v>0</v>
      </c>
      <c r="AP32" s="238">
        <f t="shared" si="34"/>
        <v>0</v>
      </c>
      <c r="AQ32" s="238">
        <f t="shared" si="35"/>
        <v>0</v>
      </c>
      <c r="AR32" s="238">
        <f t="shared" si="36"/>
        <v>0</v>
      </c>
      <c r="AS32" s="238">
        <f t="shared" si="19"/>
        <v>0</v>
      </c>
      <c r="AT32" s="238">
        <f t="shared" si="8"/>
        <v>0</v>
      </c>
    </row>
    <row r="33" spans="1:46" s="220" customFormat="1" x14ac:dyDescent="0.25">
      <c r="A33" s="226" t="s">
        <v>390</v>
      </c>
      <c r="B33" s="243" t="s">
        <v>449</v>
      </c>
      <c r="C33" s="228">
        <v>-70</v>
      </c>
      <c r="D33" s="229">
        <v>-66.901999999999987</v>
      </c>
      <c r="E33" s="229">
        <v>70.019999999999982</v>
      </c>
      <c r="F33" s="233">
        <v>357.50600000000003</v>
      </c>
      <c r="G33" s="229">
        <v>-1319.0909999999999</v>
      </c>
      <c r="H33" s="229">
        <v>-152.96000000000004</v>
      </c>
      <c r="I33" s="230">
        <v>220.59699999999998</v>
      </c>
      <c r="J33" s="231">
        <v>1422.8419999999999</v>
      </c>
      <c r="K33" s="229">
        <v>-1942.674</v>
      </c>
      <c r="L33" s="229">
        <v>21.038000000000011</v>
      </c>
      <c r="M33" s="229">
        <v>-437.904</v>
      </c>
      <c r="N33" s="233">
        <v>687.26499999999987</v>
      </c>
      <c r="O33" s="230">
        <v>0</v>
      </c>
      <c r="P33" s="229">
        <v>0</v>
      </c>
      <c r="Q33" s="229">
        <v>0</v>
      </c>
      <c r="R33" s="233">
        <v>0</v>
      </c>
      <c r="S33" s="229">
        <v>0</v>
      </c>
      <c r="T33" s="230">
        <v>0</v>
      </c>
      <c r="U33" s="230">
        <v>0</v>
      </c>
      <c r="V33" s="231">
        <v>0</v>
      </c>
      <c r="W33" s="230">
        <v>0</v>
      </c>
      <c r="X33" s="230">
        <v>0</v>
      </c>
      <c r="Y33" s="230">
        <v>0</v>
      </c>
      <c r="Z33" s="231">
        <v>0</v>
      </c>
      <c r="AA33" s="230">
        <v>0</v>
      </c>
      <c r="AB33" s="230">
        <v>0</v>
      </c>
      <c r="AC33" s="230">
        <v>0</v>
      </c>
      <c r="AD33" s="231">
        <v>0</v>
      </c>
      <c r="AE33" s="230">
        <v>0</v>
      </c>
      <c r="AF33" s="230">
        <v>-1538</v>
      </c>
      <c r="AG33" s="230">
        <v>-6</v>
      </c>
      <c r="AH33" s="231">
        <v>-1630</v>
      </c>
      <c r="AI33" s="230">
        <v>-1110</v>
      </c>
      <c r="AJ33" s="230">
        <v>-731</v>
      </c>
      <c r="AK33" s="231">
        <v>-1786</v>
      </c>
      <c r="AL33" s="230">
        <f t="shared" si="30"/>
        <v>290.62400000000002</v>
      </c>
      <c r="AM33" s="230">
        <f t="shared" si="31"/>
        <v>171.38799999999992</v>
      </c>
      <c r="AN33" s="230">
        <f t="shared" si="32"/>
        <v>-1672.2750000000001</v>
      </c>
      <c r="AO33" s="230">
        <f t="shared" si="33"/>
        <v>0</v>
      </c>
      <c r="AP33" s="230">
        <f t="shared" si="34"/>
        <v>0</v>
      </c>
      <c r="AQ33" s="230">
        <f t="shared" si="35"/>
        <v>0</v>
      </c>
      <c r="AR33" s="230">
        <f t="shared" si="36"/>
        <v>0</v>
      </c>
      <c r="AS33" s="230">
        <f t="shared" si="19"/>
        <v>-3174</v>
      </c>
      <c r="AT33" s="230">
        <f t="shared" si="8"/>
        <v>-3627</v>
      </c>
    </row>
    <row r="34" spans="1:46" s="242" customFormat="1" x14ac:dyDescent="0.25">
      <c r="A34" s="234" t="s">
        <v>185</v>
      </c>
      <c r="B34" s="235" t="s">
        <v>237</v>
      </c>
      <c r="C34" s="236">
        <v>-168.33500000000001</v>
      </c>
      <c r="D34" s="237">
        <v>-142.07300000000001</v>
      </c>
      <c r="E34" s="238">
        <v>-298.08799999999997</v>
      </c>
      <c r="F34" s="239">
        <v>-148.31100000000004</v>
      </c>
      <c r="G34" s="237">
        <v>-170.83199999999999</v>
      </c>
      <c r="H34" s="237">
        <v>170.83199999999999</v>
      </c>
      <c r="I34" s="238">
        <v>0</v>
      </c>
      <c r="J34" s="239">
        <v>0</v>
      </c>
      <c r="K34" s="240">
        <v>-471.94900000000001</v>
      </c>
      <c r="L34" s="238">
        <v>471.94900000000001</v>
      </c>
      <c r="M34" s="238">
        <v>0</v>
      </c>
      <c r="N34" s="239">
        <v>0</v>
      </c>
      <c r="O34" s="238">
        <v>0</v>
      </c>
      <c r="P34" s="240">
        <v>0</v>
      </c>
      <c r="Q34" s="240">
        <v>0</v>
      </c>
      <c r="R34" s="241">
        <v>0</v>
      </c>
      <c r="S34" s="237">
        <v>0</v>
      </c>
      <c r="T34" s="238">
        <v>0</v>
      </c>
      <c r="U34" s="238">
        <v>0</v>
      </c>
      <c r="V34" s="239">
        <v>0</v>
      </c>
      <c r="W34" s="238">
        <v>0</v>
      </c>
      <c r="X34" s="238">
        <v>0</v>
      </c>
      <c r="Y34" s="238">
        <v>0</v>
      </c>
      <c r="Z34" s="239">
        <v>0</v>
      </c>
      <c r="AA34" s="238">
        <v>0</v>
      </c>
      <c r="AB34" s="238">
        <v>0</v>
      </c>
      <c r="AC34" s="238">
        <v>0</v>
      </c>
      <c r="AD34" s="239">
        <v>0</v>
      </c>
      <c r="AE34" s="238">
        <v>0</v>
      </c>
      <c r="AF34" s="238">
        <v>0</v>
      </c>
      <c r="AG34" s="238">
        <v>0</v>
      </c>
      <c r="AH34" s="239">
        <v>0</v>
      </c>
      <c r="AI34" s="238">
        <v>0</v>
      </c>
      <c r="AJ34" s="238">
        <v>0</v>
      </c>
      <c r="AK34" s="239">
        <v>0</v>
      </c>
      <c r="AL34" s="238">
        <f t="shared" si="30"/>
        <v>-756.80700000000002</v>
      </c>
      <c r="AM34" s="238">
        <f t="shared" si="31"/>
        <v>0</v>
      </c>
      <c r="AN34" s="238">
        <f t="shared" si="32"/>
        <v>0</v>
      </c>
      <c r="AO34" s="238">
        <f t="shared" si="33"/>
        <v>0</v>
      </c>
      <c r="AP34" s="238">
        <f t="shared" si="34"/>
        <v>0</v>
      </c>
      <c r="AQ34" s="238">
        <f t="shared" si="35"/>
        <v>0</v>
      </c>
      <c r="AR34" s="238">
        <f t="shared" si="36"/>
        <v>0</v>
      </c>
      <c r="AS34" s="238">
        <f t="shared" si="19"/>
        <v>0</v>
      </c>
      <c r="AT34" s="238">
        <f t="shared" si="8"/>
        <v>0</v>
      </c>
    </row>
    <row r="35" spans="1:46" s="220" customFormat="1" x14ac:dyDescent="0.25">
      <c r="A35" s="226" t="s">
        <v>393</v>
      </c>
      <c r="B35" s="243" t="s">
        <v>412</v>
      </c>
      <c r="C35" s="228">
        <v>0</v>
      </c>
      <c r="D35" s="229">
        <v>0</v>
      </c>
      <c r="E35" s="229">
        <v>0</v>
      </c>
      <c r="F35" s="233">
        <v>0</v>
      </c>
      <c r="G35" s="229">
        <v>0</v>
      </c>
      <c r="H35" s="229">
        <v>0</v>
      </c>
      <c r="I35" s="230">
        <v>0</v>
      </c>
      <c r="J35" s="231">
        <v>0</v>
      </c>
      <c r="K35" s="229">
        <v>0</v>
      </c>
      <c r="L35" s="229">
        <v>0</v>
      </c>
      <c r="M35" s="229">
        <v>0</v>
      </c>
      <c r="N35" s="233">
        <v>0</v>
      </c>
      <c r="O35" s="230">
        <v>0</v>
      </c>
      <c r="P35" s="229">
        <v>0</v>
      </c>
      <c r="Q35" s="229">
        <v>0</v>
      </c>
      <c r="R35" s="233">
        <v>0</v>
      </c>
      <c r="S35" s="229">
        <v>0</v>
      </c>
      <c r="T35" s="230">
        <v>0</v>
      </c>
      <c r="U35" s="230">
        <v>0</v>
      </c>
      <c r="V35" s="231">
        <v>0</v>
      </c>
      <c r="W35" s="230">
        <v>0</v>
      </c>
      <c r="X35" s="230">
        <v>0</v>
      </c>
      <c r="Y35" s="230">
        <v>0</v>
      </c>
      <c r="Z35" s="231">
        <v>0</v>
      </c>
      <c r="AA35" s="230">
        <v>0</v>
      </c>
      <c r="AB35" s="230">
        <v>0</v>
      </c>
      <c r="AC35" s="230">
        <v>0</v>
      </c>
      <c r="AD35" s="231">
        <v>4196</v>
      </c>
      <c r="AE35" s="230">
        <v>0</v>
      </c>
      <c r="AF35" s="230">
        <v>0</v>
      </c>
      <c r="AG35" s="230">
        <v>0</v>
      </c>
      <c r="AH35" s="231">
        <v>0</v>
      </c>
      <c r="AI35" s="230">
        <v>0</v>
      </c>
      <c r="AJ35" s="230">
        <v>0</v>
      </c>
      <c r="AK35" s="231">
        <v>0</v>
      </c>
      <c r="AL35" s="230">
        <f t="shared" si="30"/>
        <v>0</v>
      </c>
      <c r="AM35" s="230">
        <f t="shared" si="31"/>
        <v>0</v>
      </c>
      <c r="AN35" s="230">
        <f t="shared" si="32"/>
        <v>0</v>
      </c>
      <c r="AO35" s="230">
        <f t="shared" si="33"/>
        <v>0</v>
      </c>
      <c r="AP35" s="230">
        <f t="shared" si="34"/>
        <v>0</v>
      </c>
      <c r="AQ35" s="230">
        <f t="shared" si="35"/>
        <v>0</v>
      </c>
      <c r="AR35" s="230">
        <f t="shared" si="36"/>
        <v>4196</v>
      </c>
      <c r="AS35" s="230">
        <f t="shared" si="19"/>
        <v>0</v>
      </c>
      <c r="AT35" s="230">
        <f t="shared" ref="AT35:AT70" si="37">SUM(AI35:AK35)</f>
        <v>0</v>
      </c>
    </row>
    <row r="36" spans="1:46" s="221" customFormat="1" x14ac:dyDescent="0.25">
      <c r="A36" s="212" t="s">
        <v>405</v>
      </c>
      <c r="B36" s="213" t="s">
        <v>413</v>
      </c>
      <c r="C36" s="214">
        <f t="shared" ref="C36:AB36" si="38">C19+C4+C3</f>
        <v>697.0619999999999</v>
      </c>
      <c r="D36" s="215">
        <f t="shared" si="38"/>
        <v>1706.5030000000004</v>
      </c>
      <c r="E36" s="216">
        <f t="shared" si="38"/>
        <v>2713.3930000000005</v>
      </c>
      <c r="F36" s="217">
        <f t="shared" si="38"/>
        <v>5230.0070000000014</v>
      </c>
      <c r="G36" s="215">
        <f t="shared" si="38"/>
        <v>422.298</v>
      </c>
      <c r="H36" s="215">
        <f t="shared" si="38"/>
        <v>1972.8430000000003</v>
      </c>
      <c r="I36" s="218">
        <f t="shared" si="38"/>
        <v>5389.4520000000002</v>
      </c>
      <c r="J36" s="219">
        <f t="shared" si="38"/>
        <v>-357.28500000000031</v>
      </c>
      <c r="K36" s="215">
        <f t="shared" si="38"/>
        <v>-2087.8029999999999</v>
      </c>
      <c r="L36" s="218">
        <f t="shared" si="38"/>
        <v>5215.8339999999998</v>
      </c>
      <c r="M36" s="218">
        <f t="shared" si="38"/>
        <v>3590.7150000000015</v>
      </c>
      <c r="N36" s="219">
        <f t="shared" si="38"/>
        <v>3986.2599999999979</v>
      </c>
      <c r="O36" s="216">
        <f t="shared" si="38"/>
        <v>4313</v>
      </c>
      <c r="P36" s="218">
        <f t="shared" si="38"/>
        <v>-2239</v>
      </c>
      <c r="Q36" s="218">
        <f t="shared" si="38"/>
        <v>4693</v>
      </c>
      <c r="R36" s="219">
        <f t="shared" si="38"/>
        <v>3873</v>
      </c>
      <c r="S36" s="218">
        <f t="shared" si="38"/>
        <v>4055</v>
      </c>
      <c r="T36" s="218">
        <f t="shared" si="38"/>
        <v>6079</v>
      </c>
      <c r="U36" s="218">
        <f t="shared" si="38"/>
        <v>4935</v>
      </c>
      <c r="V36" s="219">
        <f t="shared" si="38"/>
        <v>19300</v>
      </c>
      <c r="W36" s="218">
        <f t="shared" si="38"/>
        <v>-49</v>
      </c>
      <c r="X36" s="218">
        <f t="shared" si="38"/>
        <v>-2390</v>
      </c>
      <c r="Y36" s="218">
        <f t="shared" si="38"/>
        <v>2797</v>
      </c>
      <c r="Z36" s="219">
        <f t="shared" si="38"/>
        <v>8701</v>
      </c>
      <c r="AA36" s="218">
        <f t="shared" si="38"/>
        <v>-5900</v>
      </c>
      <c r="AB36" s="218">
        <f t="shared" si="38"/>
        <v>-433</v>
      </c>
      <c r="AC36" s="218">
        <f>AC19+AC4+AC3</f>
        <v>4599</v>
      </c>
      <c r="AD36" s="219">
        <f>AD19+AD4+AD3</f>
        <v>12337</v>
      </c>
      <c r="AE36" s="218">
        <f>AE19+AE4+AE3</f>
        <v>-9328</v>
      </c>
      <c r="AF36" s="218">
        <f t="shared" ref="AF36" si="39">AF19+AF4+AF3</f>
        <v>-2922</v>
      </c>
      <c r="AG36" s="218">
        <f>AG19+AG4+AG3</f>
        <v>10540</v>
      </c>
      <c r="AH36" s="219">
        <f>AH19+AH4+AH3</f>
        <v>2241</v>
      </c>
      <c r="AI36" s="218">
        <f t="shared" ref="AI36" si="40">AI19+AI4+AI3</f>
        <v>-8141</v>
      </c>
      <c r="AJ36" s="218">
        <f>AJ19+AJ4+AJ3</f>
        <v>13369</v>
      </c>
      <c r="AK36" s="219">
        <f>AK19+AK4+AK3</f>
        <v>20487</v>
      </c>
      <c r="AL36" s="218">
        <f t="shared" si="30"/>
        <v>10346.965000000002</v>
      </c>
      <c r="AM36" s="218">
        <f t="shared" si="31"/>
        <v>7427.3080000000009</v>
      </c>
      <c r="AN36" s="218">
        <f t="shared" si="32"/>
        <v>10705.005999999999</v>
      </c>
      <c r="AO36" s="218">
        <f t="shared" si="33"/>
        <v>10640</v>
      </c>
      <c r="AP36" s="218">
        <f t="shared" si="34"/>
        <v>34369</v>
      </c>
      <c r="AQ36" s="218">
        <f t="shared" si="35"/>
        <v>9059</v>
      </c>
      <c r="AR36" s="218">
        <f t="shared" si="36"/>
        <v>10603</v>
      </c>
      <c r="AS36" s="218">
        <f t="shared" si="19"/>
        <v>531</v>
      </c>
      <c r="AT36" s="218">
        <f t="shared" si="37"/>
        <v>25715</v>
      </c>
    </row>
    <row r="37" spans="1:46" s="220" customFormat="1" x14ac:dyDescent="0.25">
      <c r="A37" s="226" t="s">
        <v>238</v>
      </c>
      <c r="B37" s="243" t="s">
        <v>452</v>
      </c>
      <c r="C37" s="228">
        <v>-5.62</v>
      </c>
      <c r="D37" s="229">
        <v>-10.631</v>
      </c>
      <c r="E37" s="229">
        <v>-4.5719999999999992</v>
      </c>
      <c r="F37" s="233">
        <v>-43.976999999999997</v>
      </c>
      <c r="G37" s="229">
        <v>-0.46</v>
      </c>
      <c r="H37" s="229">
        <v>-15211.077000000001</v>
      </c>
      <c r="I37" s="230">
        <v>-9.1970000000001164</v>
      </c>
      <c r="J37" s="231">
        <v>15021.474</v>
      </c>
      <c r="K37" s="229">
        <v>-45.371000000000002</v>
      </c>
      <c r="L37" s="229">
        <v>-84.086999999999989</v>
      </c>
      <c r="M37" s="229">
        <v>-50.47399999999999</v>
      </c>
      <c r="N37" s="233">
        <v>-80.591000000000037</v>
      </c>
      <c r="O37" s="230">
        <v>-89</v>
      </c>
      <c r="P37" s="229">
        <v>-5</v>
      </c>
      <c r="Q37" s="229">
        <v>-48</v>
      </c>
      <c r="R37" s="233">
        <v>-61</v>
      </c>
      <c r="S37" s="229">
        <v>-181</v>
      </c>
      <c r="T37" s="230">
        <v>-112</v>
      </c>
      <c r="U37" s="230">
        <v>-52</v>
      </c>
      <c r="V37" s="231">
        <v>-16</v>
      </c>
      <c r="W37" s="230">
        <v>-106</v>
      </c>
      <c r="X37" s="230">
        <v>-309</v>
      </c>
      <c r="Y37" s="230">
        <v>-1186</v>
      </c>
      <c r="Z37" s="231">
        <v>-928</v>
      </c>
      <c r="AA37" s="230">
        <v>-489</v>
      </c>
      <c r="AB37" s="230">
        <v>-1426</v>
      </c>
      <c r="AC37" s="230">
        <v>-1554</v>
      </c>
      <c r="AD37" s="231">
        <v>-9837</v>
      </c>
      <c r="AE37" s="230">
        <v>-5145</v>
      </c>
      <c r="AF37" s="230">
        <v>-1121</v>
      </c>
      <c r="AG37" s="230">
        <v>-1449</v>
      </c>
      <c r="AH37" s="231">
        <v>-1497</v>
      </c>
      <c r="AI37" s="230">
        <v>-951</v>
      </c>
      <c r="AJ37" s="230">
        <v>-4940</v>
      </c>
      <c r="AK37" s="231">
        <v>-261</v>
      </c>
      <c r="AL37" s="230">
        <f t="shared" si="30"/>
        <v>-64.8</v>
      </c>
      <c r="AM37" s="230">
        <f t="shared" si="31"/>
        <v>-199.26000000000022</v>
      </c>
      <c r="AN37" s="230">
        <f t="shared" si="32"/>
        <v>-260.52300000000002</v>
      </c>
      <c r="AO37" s="230">
        <f t="shared" si="33"/>
        <v>-203</v>
      </c>
      <c r="AP37" s="230">
        <f t="shared" si="34"/>
        <v>-361</v>
      </c>
      <c r="AQ37" s="230">
        <f t="shared" si="35"/>
        <v>-2529</v>
      </c>
      <c r="AR37" s="230">
        <f t="shared" si="36"/>
        <v>-13306</v>
      </c>
      <c r="AS37" s="230">
        <f t="shared" si="19"/>
        <v>-9212</v>
      </c>
      <c r="AT37" s="230">
        <f t="shared" si="37"/>
        <v>-6152</v>
      </c>
    </row>
    <row r="38" spans="1:46" s="242" customFormat="1" x14ac:dyDescent="0.25">
      <c r="A38" s="234" t="s">
        <v>239</v>
      </c>
      <c r="B38" s="235" t="s">
        <v>282</v>
      </c>
      <c r="C38" s="236">
        <v>0</v>
      </c>
      <c r="D38" s="237">
        <v>0</v>
      </c>
      <c r="E38" s="238">
        <v>0</v>
      </c>
      <c r="F38" s="239">
        <v>0</v>
      </c>
      <c r="G38" s="237">
        <v>0</v>
      </c>
      <c r="H38" s="237">
        <v>0</v>
      </c>
      <c r="I38" s="238">
        <v>0</v>
      </c>
      <c r="J38" s="239">
        <v>-704.351</v>
      </c>
      <c r="K38" s="240">
        <v>0</v>
      </c>
      <c r="L38" s="238">
        <v>0</v>
      </c>
      <c r="M38" s="238">
        <v>0</v>
      </c>
      <c r="N38" s="239">
        <v>0</v>
      </c>
      <c r="O38" s="238">
        <v>-1215</v>
      </c>
      <c r="P38" s="240">
        <v>-823</v>
      </c>
      <c r="Q38" s="240">
        <v>0</v>
      </c>
      <c r="R38" s="241">
        <v>-55</v>
      </c>
      <c r="S38" s="237">
        <v>0</v>
      </c>
      <c r="T38" s="238">
        <v>0</v>
      </c>
      <c r="U38" s="238">
        <v>0</v>
      </c>
      <c r="V38" s="239">
        <v>-4219</v>
      </c>
      <c r="W38" s="238">
        <v>0</v>
      </c>
      <c r="X38" s="238">
        <v>0</v>
      </c>
      <c r="Y38" s="238">
        <v>0</v>
      </c>
      <c r="Z38" s="239">
        <v>0</v>
      </c>
      <c r="AA38" s="238">
        <v>0</v>
      </c>
      <c r="AB38" s="238">
        <v>0</v>
      </c>
      <c r="AC38" s="238">
        <v>0</v>
      </c>
      <c r="AD38" s="239">
        <v>0</v>
      </c>
      <c r="AE38" s="238">
        <v>0</v>
      </c>
      <c r="AF38" s="238">
        <v>0</v>
      </c>
      <c r="AG38" s="238">
        <v>0</v>
      </c>
      <c r="AH38" s="239">
        <v>0</v>
      </c>
      <c r="AI38" s="238">
        <v>0</v>
      </c>
      <c r="AJ38" s="238">
        <v>0</v>
      </c>
      <c r="AK38" s="239">
        <v>0</v>
      </c>
      <c r="AL38" s="238">
        <f t="shared" si="30"/>
        <v>0</v>
      </c>
      <c r="AM38" s="238">
        <f t="shared" si="31"/>
        <v>-704.351</v>
      </c>
      <c r="AN38" s="238">
        <f t="shared" si="32"/>
        <v>0</v>
      </c>
      <c r="AO38" s="238">
        <f t="shared" si="33"/>
        <v>-2093</v>
      </c>
      <c r="AP38" s="238">
        <f t="shared" si="34"/>
        <v>-4219</v>
      </c>
      <c r="AQ38" s="238">
        <f t="shared" si="35"/>
        <v>0</v>
      </c>
      <c r="AR38" s="238">
        <f t="shared" si="36"/>
        <v>0</v>
      </c>
      <c r="AS38" s="238">
        <f t="shared" ref="AS38:AS71" si="41">SUM(AE38:AH38)</f>
        <v>0</v>
      </c>
      <c r="AT38" s="238">
        <f t="shared" si="37"/>
        <v>0</v>
      </c>
    </row>
    <row r="39" spans="1:46" s="220" customFormat="1" x14ac:dyDescent="0.25">
      <c r="A39" s="226" t="s">
        <v>406</v>
      </c>
      <c r="B39" s="243" t="s">
        <v>422</v>
      </c>
      <c r="C39" s="228">
        <v>0</v>
      </c>
      <c r="D39" s="229">
        <v>0</v>
      </c>
      <c r="E39" s="229">
        <v>0</v>
      </c>
      <c r="F39" s="233">
        <v>0</v>
      </c>
      <c r="G39" s="229">
        <v>0</v>
      </c>
      <c r="H39" s="229">
        <v>0</v>
      </c>
      <c r="I39" s="230">
        <v>0</v>
      </c>
      <c r="J39" s="231">
        <v>0</v>
      </c>
      <c r="K39" s="229">
        <v>0</v>
      </c>
      <c r="L39" s="229">
        <v>0</v>
      </c>
      <c r="M39" s="229">
        <v>0</v>
      </c>
      <c r="N39" s="233">
        <v>0</v>
      </c>
      <c r="O39" s="230">
        <v>0</v>
      </c>
      <c r="P39" s="229">
        <v>0</v>
      </c>
      <c r="Q39" s="229">
        <v>0</v>
      </c>
      <c r="R39" s="233">
        <v>0</v>
      </c>
      <c r="S39" s="229">
        <v>0</v>
      </c>
      <c r="T39" s="230">
        <v>0</v>
      </c>
      <c r="U39" s="230">
        <v>0</v>
      </c>
      <c r="V39" s="231">
        <v>0</v>
      </c>
      <c r="W39" s="230">
        <v>0</v>
      </c>
      <c r="X39" s="230">
        <v>0</v>
      </c>
      <c r="Y39" s="230">
        <v>0</v>
      </c>
      <c r="Z39" s="231">
        <v>0</v>
      </c>
      <c r="AA39" s="230">
        <v>0</v>
      </c>
      <c r="AB39" s="230">
        <v>0</v>
      </c>
      <c r="AC39" s="230">
        <v>0</v>
      </c>
      <c r="AD39" s="231">
        <v>0</v>
      </c>
      <c r="AE39" s="230">
        <v>-14371</v>
      </c>
      <c r="AF39" s="230">
        <v>-17513</v>
      </c>
      <c r="AG39" s="230">
        <v>0</v>
      </c>
      <c r="AH39" s="231">
        <v>-3804</v>
      </c>
      <c r="AI39" s="230">
        <v>0</v>
      </c>
      <c r="AJ39" s="230">
        <v>0</v>
      </c>
      <c r="AK39" s="231">
        <v>0</v>
      </c>
      <c r="AL39" s="230">
        <f t="shared" si="30"/>
        <v>0</v>
      </c>
      <c r="AM39" s="230">
        <f t="shared" si="31"/>
        <v>0</v>
      </c>
      <c r="AN39" s="230">
        <f t="shared" si="32"/>
        <v>0</v>
      </c>
      <c r="AO39" s="230">
        <f t="shared" si="33"/>
        <v>0</v>
      </c>
      <c r="AP39" s="230">
        <f t="shared" si="34"/>
        <v>0</v>
      </c>
      <c r="AQ39" s="230">
        <f t="shared" si="35"/>
        <v>0</v>
      </c>
      <c r="AR39" s="230">
        <f t="shared" si="36"/>
        <v>0</v>
      </c>
      <c r="AS39" s="230">
        <f t="shared" si="41"/>
        <v>-35688</v>
      </c>
      <c r="AT39" s="230">
        <f t="shared" si="37"/>
        <v>0</v>
      </c>
    </row>
    <row r="40" spans="1:46" s="242" customFormat="1" x14ac:dyDescent="0.25">
      <c r="A40" s="234" t="s">
        <v>369</v>
      </c>
      <c r="B40" s="235" t="s">
        <v>370</v>
      </c>
      <c r="C40" s="236">
        <v>0</v>
      </c>
      <c r="D40" s="237">
        <v>0</v>
      </c>
      <c r="E40" s="238">
        <v>0</v>
      </c>
      <c r="F40" s="239">
        <v>0</v>
      </c>
      <c r="G40" s="237">
        <v>0</v>
      </c>
      <c r="H40" s="237">
        <v>0</v>
      </c>
      <c r="I40" s="238">
        <v>0</v>
      </c>
      <c r="J40" s="239">
        <v>0</v>
      </c>
      <c r="K40" s="240">
        <v>0</v>
      </c>
      <c r="L40" s="238">
        <v>0</v>
      </c>
      <c r="M40" s="238">
        <v>0</v>
      </c>
      <c r="N40" s="239">
        <v>0</v>
      </c>
      <c r="O40" s="238">
        <v>0</v>
      </c>
      <c r="P40" s="240">
        <v>0</v>
      </c>
      <c r="Q40" s="240">
        <v>0</v>
      </c>
      <c r="R40" s="241">
        <v>0</v>
      </c>
      <c r="S40" s="237">
        <v>0</v>
      </c>
      <c r="T40" s="238">
        <v>0</v>
      </c>
      <c r="U40" s="238">
        <v>0</v>
      </c>
      <c r="V40" s="239">
        <v>0</v>
      </c>
      <c r="W40" s="238">
        <v>0</v>
      </c>
      <c r="X40" s="238">
        <v>0</v>
      </c>
      <c r="Y40" s="238">
        <v>0</v>
      </c>
      <c r="Z40" s="239">
        <v>0</v>
      </c>
      <c r="AA40" s="238">
        <v>0</v>
      </c>
      <c r="AB40" s="238">
        <v>0</v>
      </c>
      <c r="AC40" s="238">
        <v>0</v>
      </c>
      <c r="AD40" s="239">
        <v>0</v>
      </c>
      <c r="AE40" s="238">
        <v>0</v>
      </c>
      <c r="AF40" s="238">
        <v>0</v>
      </c>
      <c r="AG40" s="238">
        <v>0</v>
      </c>
      <c r="AH40" s="239">
        <v>0</v>
      </c>
      <c r="AI40" s="238"/>
      <c r="AJ40" s="238">
        <v>0</v>
      </c>
      <c r="AK40" s="239">
        <v>0</v>
      </c>
      <c r="AL40" s="238">
        <f t="shared" si="30"/>
        <v>0</v>
      </c>
      <c r="AM40" s="238">
        <f t="shared" si="31"/>
        <v>0</v>
      </c>
      <c r="AN40" s="238">
        <f t="shared" si="32"/>
        <v>0</v>
      </c>
      <c r="AO40" s="238">
        <f t="shared" si="33"/>
        <v>0</v>
      </c>
      <c r="AP40" s="238">
        <f t="shared" si="34"/>
        <v>0</v>
      </c>
      <c r="AQ40" s="238">
        <f t="shared" si="35"/>
        <v>0</v>
      </c>
      <c r="AR40" s="238">
        <f t="shared" si="36"/>
        <v>0</v>
      </c>
      <c r="AS40" s="238">
        <f t="shared" si="41"/>
        <v>0</v>
      </c>
      <c r="AT40" s="238">
        <f t="shared" si="37"/>
        <v>0</v>
      </c>
    </row>
    <row r="41" spans="1:46" s="220" customFormat="1" x14ac:dyDescent="0.25">
      <c r="A41" s="226" t="s">
        <v>240</v>
      </c>
      <c r="B41" s="243" t="s">
        <v>241</v>
      </c>
      <c r="C41" s="228">
        <v>0</v>
      </c>
      <c r="D41" s="229">
        <v>0</v>
      </c>
      <c r="E41" s="229">
        <v>0</v>
      </c>
      <c r="F41" s="233">
        <v>0</v>
      </c>
      <c r="G41" s="229">
        <v>0</v>
      </c>
      <c r="H41" s="229">
        <v>0</v>
      </c>
      <c r="I41" s="230">
        <v>0</v>
      </c>
      <c r="J41" s="231">
        <v>-4284.25</v>
      </c>
      <c r="K41" s="229">
        <v>0</v>
      </c>
      <c r="L41" s="229">
        <v>0</v>
      </c>
      <c r="M41" s="229">
        <v>0</v>
      </c>
      <c r="N41" s="233">
        <v>0</v>
      </c>
      <c r="O41" s="230">
        <v>0</v>
      </c>
      <c r="P41" s="229">
        <v>-524</v>
      </c>
      <c r="Q41" s="229">
        <v>-3</v>
      </c>
      <c r="R41" s="233">
        <v>-14</v>
      </c>
      <c r="S41" s="229">
        <v>0</v>
      </c>
      <c r="T41" s="230">
        <v>0</v>
      </c>
      <c r="U41" s="230">
        <v>0</v>
      </c>
      <c r="V41" s="231">
        <v>-1674</v>
      </c>
      <c r="W41" s="230">
        <v>0</v>
      </c>
      <c r="X41" s="230">
        <v>0</v>
      </c>
      <c r="Y41" s="230">
        <v>0</v>
      </c>
      <c r="Z41" s="231">
        <v>0</v>
      </c>
      <c r="AA41" s="230">
        <v>0</v>
      </c>
      <c r="AB41" s="230">
        <v>0</v>
      </c>
      <c r="AC41" s="230">
        <v>0</v>
      </c>
      <c r="AD41" s="231">
        <v>0</v>
      </c>
      <c r="AE41" s="230">
        <v>0</v>
      </c>
      <c r="AF41" s="230">
        <v>0</v>
      </c>
      <c r="AG41" s="230">
        <v>0</v>
      </c>
      <c r="AH41" s="231">
        <v>0</v>
      </c>
      <c r="AI41" s="230">
        <v>0</v>
      </c>
      <c r="AJ41" s="230">
        <v>0</v>
      </c>
      <c r="AK41" s="231">
        <v>0</v>
      </c>
      <c r="AL41" s="230">
        <f t="shared" si="30"/>
        <v>0</v>
      </c>
      <c r="AM41" s="230">
        <f t="shared" si="31"/>
        <v>-4284.25</v>
      </c>
      <c r="AN41" s="230">
        <f t="shared" si="32"/>
        <v>0</v>
      </c>
      <c r="AO41" s="230">
        <f t="shared" si="33"/>
        <v>-541</v>
      </c>
      <c r="AP41" s="230">
        <f t="shared" si="34"/>
        <v>-1674</v>
      </c>
      <c r="AQ41" s="230">
        <f t="shared" si="35"/>
        <v>0</v>
      </c>
      <c r="AR41" s="230">
        <f t="shared" si="36"/>
        <v>0</v>
      </c>
      <c r="AS41" s="230">
        <f t="shared" si="41"/>
        <v>0</v>
      </c>
      <c r="AT41" s="230">
        <f t="shared" si="37"/>
        <v>0</v>
      </c>
    </row>
    <row r="42" spans="1:46" s="242" customFormat="1" x14ac:dyDescent="0.25">
      <c r="A42" s="234" t="s">
        <v>242</v>
      </c>
      <c r="B42" s="235" t="s">
        <v>243</v>
      </c>
      <c r="C42" s="236">
        <v>0</v>
      </c>
      <c r="D42" s="237">
        <v>0</v>
      </c>
      <c r="E42" s="238">
        <v>0</v>
      </c>
      <c r="F42" s="239">
        <v>0</v>
      </c>
      <c r="G42" s="237">
        <v>0</v>
      </c>
      <c r="H42" s="237">
        <v>0</v>
      </c>
      <c r="I42" s="238">
        <v>0</v>
      </c>
      <c r="J42" s="239">
        <v>-6592.4480000000003</v>
      </c>
      <c r="K42" s="240">
        <v>0</v>
      </c>
      <c r="L42" s="238">
        <v>0</v>
      </c>
      <c r="M42" s="238">
        <v>0</v>
      </c>
      <c r="N42" s="239">
        <v>0</v>
      </c>
      <c r="O42" s="238">
        <v>0</v>
      </c>
      <c r="P42" s="240">
        <v>-2218</v>
      </c>
      <c r="Q42" s="240">
        <v>-74</v>
      </c>
      <c r="R42" s="241">
        <v>274</v>
      </c>
      <c r="S42" s="237">
        <v>0</v>
      </c>
      <c r="T42" s="238">
        <v>0</v>
      </c>
      <c r="U42" s="238">
        <v>0</v>
      </c>
      <c r="V42" s="239">
        <v>-16856</v>
      </c>
      <c r="W42" s="238">
        <v>0</v>
      </c>
      <c r="X42" s="238">
        <v>0</v>
      </c>
      <c r="Y42" s="238">
        <v>0</v>
      </c>
      <c r="Z42" s="239">
        <v>0</v>
      </c>
      <c r="AA42" s="238">
        <v>0</v>
      </c>
      <c r="AB42" s="238">
        <v>0</v>
      </c>
      <c r="AC42" s="238">
        <v>0</v>
      </c>
      <c r="AD42" s="239">
        <v>0</v>
      </c>
      <c r="AE42" s="238">
        <v>0</v>
      </c>
      <c r="AF42" s="238">
        <v>0</v>
      </c>
      <c r="AG42" s="238">
        <v>0</v>
      </c>
      <c r="AH42" s="239">
        <v>0</v>
      </c>
      <c r="AI42" s="238">
        <v>0</v>
      </c>
      <c r="AJ42" s="238">
        <v>0</v>
      </c>
      <c r="AK42" s="239">
        <v>0</v>
      </c>
      <c r="AL42" s="238">
        <f t="shared" si="30"/>
        <v>0</v>
      </c>
      <c r="AM42" s="238">
        <f t="shared" si="31"/>
        <v>-6592.4480000000003</v>
      </c>
      <c r="AN42" s="238">
        <f t="shared" si="32"/>
        <v>0</v>
      </c>
      <c r="AO42" s="238">
        <f t="shared" si="33"/>
        <v>-2018</v>
      </c>
      <c r="AP42" s="238">
        <f t="shared" si="34"/>
        <v>-16856</v>
      </c>
      <c r="AQ42" s="238">
        <f t="shared" si="35"/>
        <v>0</v>
      </c>
      <c r="AR42" s="238">
        <f t="shared" si="36"/>
        <v>0</v>
      </c>
      <c r="AS42" s="238">
        <f t="shared" si="41"/>
        <v>0</v>
      </c>
      <c r="AT42" s="238">
        <f t="shared" si="37"/>
        <v>0</v>
      </c>
    </row>
    <row r="43" spans="1:46" s="220" customFormat="1" x14ac:dyDescent="0.25">
      <c r="A43" s="226" t="s">
        <v>244</v>
      </c>
      <c r="B43" s="243" t="s">
        <v>245</v>
      </c>
      <c r="C43" s="228">
        <v>0</v>
      </c>
      <c r="D43" s="229">
        <v>0</v>
      </c>
      <c r="E43" s="229">
        <v>0</v>
      </c>
      <c r="F43" s="233">
        <v>0</v>
      </c>
      <c r="G43" s="229">
        <v>0</v>
      </c>
      <c r="H43" s="229">
        <v>0</v>
      </c>
      <c r="I43" s="230">
        <v>0</v>
      </c>
      <c r="J43" s="231">
        <v>-3072</v>
      </c>
      <c r="K43" s="229">
        <v>0</v>
      </c>
      <c r="L43" s="229">
        <v>0</v>
      </c>
      <c r="M43" s="229">
        <v>0</v>
      </c>
      <c r="N43" s="233">
        <v>0</v>
      </c>
      <c r="O43" s="230">
        <v>0</v>
      </c>
      <c r="P43" s="229">
        <v>-609</v>
      </c>
      <c r="Q43" s="229">
        <v>-40</v>
      </c>
      <c r="R43" s="233">
        <v>21</v>
      </c>
      <c r="S43" s="229">
        <v>0</v>
      </c>
      <c r="T43" s="230">
        <v>0</v>
      </c>
      <c r="U43" s="230">
        <v>0</v>
      </c>
      <c r="V43" s="231">
        <v>-6652</v>
      </c>
      <c r="W43" s="230">
        <v>0</v>
      </c>
      <c r="X43" s="230">
        <v>0</v>
      </c>
      <c r="Y43" s="230">
        <v>0</v>
      </c>
      <c r="Z43" s="231">
        <v>0</v>
      </c>
      <c r="AA43" s="230">
        <v>0</v>
      </c>
      <c r="AB43" s="230">
        <v>0</v>
      </c>
      <c r="AC43" s="230">
        <v>0</v>
      </c>
      <c r="AD43" s="231">
        <v>0</v>
      </c>
      <c r="AE43" s="230">
        <v>0</v>
      </c>
      <c r="AF43" s="230">
        <v>0</v>
      </c>
      <c r="AG43" s="230">
        <v>0</v>
      </c>
      <c r="AH43" s="231">
        <v>0</v>
      </c>
      <c r="AI43" s="230">
        <v>0</v>
      </c>
      <c r="AJ43" s="230">
        <v>0</v>
      </c>
      <c r="AK43" s="231">
        <v>0</v>
      </c>
      <c r="AL43" s="230">
        <f t="shared" si="30"/>
        <v>0</v>
      </c>
      <c r="AM43" s="230">
        <f t="shared" si="31"/>
        <v>-3072</v>
      </c>
      <c r="AN43" s="230">
        <f t="shared" si="32"/>
        <v>0</v>
      </c>
      <c r="AO43" s="230">
        <f t="shared" si="33"/>
        <v>-628</v>
      </c>
      <c r="AP43" s="230">
        <f t="shared" si="34"/>
        <v>-6652</v>
      </c>
      <c r="AQ43" s="230">
        <f t="shared" si="35"/>
        <v>0</v>
      </c>
      <c r="AR43" s="230">
        <f t="shared" si="36"/>
        <v>0</v>
      </c>
      <c r="AS43" s="230">
        <f t="shared" si="41"/>
        <v>0</v>
      </c>
      <c r="AT43" s="230">
        <f t="shared" si="37"/>
        <v>0</v>
      </c>
    </row>
    <row r="44" spans="1:46" s="242" customFormat="1" x14ac:dyDescent="0.25">
      <c r="A44" s="234" t="s">
        <v>246</v>
      </c>
      <c r="B44" s="235" t="s">
        <v>247</v>
      </c>
      <c r="C44" s="236">
        <v>0</v>
      </c>
      <c r="D44" s="237">
        <v>0</v>
      </c>
      <c r="E44" s="238">
        <v>0</v>
      </c>
      <c r="F44" s="239">
        <v>0</v>
      </c>
      <c r="G44" s="237">
        <v>0</v>
      </c>
      <c r="H44" s="237">
        <v>0</v>
      </c>
      <c r="I44" s="238">
        <v>0</v>
      </c>
      <c r="J44" s="239">
        <v>-239.19900000000001</v>
      </c>
      <c r="K44" s="240">
        <v>0</v>
      </c>
      <c r="L44" s="238">
        <v>0</v>
      </c>
      <c r="M44" s="238">
        <v>0</v>
      </c>
      <c r="N44" s="239">
        <v>0</v>
      </c>
      <c r="O44" s="238">
        <v>0</v>
      </c>
      <c r="P44" s="240">
        <v>0</v>
      </c>
      <c r="Q44" s="240">
        <v>0</v>
      </c>
      <c r="R44" s="241">
        <v>0</v>
      </c>
      <c r="S44" s="237">
        <v>0</v>
      </c>
      <c r="T44" s="238">
        <v>0</v>
      </c>
      <c r="U44" s="238">
        <v>0</v>
      </c>
      <c r="V44" s="239">
        <v>-4575</v>
      </c>
      <c r="W44" s="238">
        <v>0</v>
      </c>
      <c r="X44" s="238">
        <v>0</v>
      </c>
      <c r="Y44" s="238">
        <v>0</v>
      </c>
      <c r="Z44" s="239">
        <v>0</v>
      </c>
      <c r="AA44" s="238">
        <v>0</v>
      </c>
      <c r="AB44" s="238">
        <v>0</v>
      </c>
      <c r="AC44" s="238">
        <v>0</v>
      </c>
      <c r="AD44" s="239">
        <v>0</v>
      </c>
      <c r="AE44" s="238">
        <v>0</v>
      </c>
      <c r="AF44" s="238">
        <v>0</v>
      </c>
      <c r="AG44" s="238">
        <v>0</v>
      </c>
      <c r="AH44" s="239">
        <v>0</v>
      </c>
      <c r="AI44" s="238">
        <v>0</v>
      </c>
      <c r="AJ44" s="238">
        <v>0</v>
      </c>
      <c r="AK44" s="239">
        <v>0</v>
      </c>
      <c r="AL44" s="238">
        <f t="shared" si="30"/>
        <v>0</v>
      </c>
      <c r="AM44" s="238">
        <f t="shared" si="31"/>
        <v>-239.19900000000001</v>
      </c>
      <c r="AN44" s="238">
        <f t="shared" si="32"/>
        <v>0</v>
      </c>
      <c r="AO44" s="238">
        <f t="shared" si="33"/>
        <v>0</v>
      </c>
      <c r="AP44" s="238">
        <f t="shared" si="34"/>
        <v>-4575</v>
      </c>
      <c r="AQ44" s="238">
        <f t="shared" si="35"/>
        <v>0</v>
      </c>
      <c r="AR44" s="238">
        <f t="shared" si="36"/>
        <v>0</v>
      </c>
      <c r="AS44" s="238">
        <f t="shared" si="41"/>
        <v>0</v>
      </c>
      <c r="AT44" s="238">
        <f t="shared" si="37"/>
        <v>0</v>
      </c>
    </row>
    <row r="45" spans="1:46" s="220" customFormat="1" x14ac:dyDescent="0.25">
      <c r="A45" s="226" t="s">
        <v>248</v>
      </c>
      <c r="B45" s="243" t="s">
        <v>249</v>
      </c>
      <c r="C45" s="228">
        <v>0</v>
      </c>
      <c r="D45" s="229">
        <v>0</v>
      </c>
      <c r="E45" s="229">
        <v>0</v>
      </c>
      <c r="F45" s="233">
        <v>0</v>
      </c>
      <c r="G45" s="229">
        <v>0</v>
      </c>
      <c r="H45" s="229">
        <v>0</v>
      </c>
      <c r="I45" s="230">
        <v>0</v>
      </c>
      <c r="J45" s="231">
        <v>-217.76400000000001</v>
      </c>
      <c r="K45" s="229">
        <v>0</v>
      </c>
      <c r="L45" s="229">
        <v>0</v>
      </c>
      <c r="M45" s="229">
        <v>0</v>
      </c>
      <c r="N45" s="233">
        <v>0</v>
      </c>
      <c r="O45" s="230">
        <v>-5272</v>
      </c>
      <c r="P45" s="229">
        <v>2633</v>
      </c>
      <c r="Q45" s="229">
        <v>117</v>
      </c>
      <c r="R45" s="233">
        <v>-3139</v>
      </c>
      <c r="S45" s="229">
        <v>0</v>
      </c>
      <c r="T45" s="230">
        <v>0</v>
      </c>
      <c r="U45" s="230">
        <v>0</v>
      </c>
      <c r="V45" s="231">
        <v>-39644</v>
      </c>
      <c r="W45" s="230">
        <v>0</v>
      </c>
      <c r="X45" s="230">
        <v>0</v>
      </c>
      <c r="Y45" s="230">
        <v>0</v>
      </c>
      <c r="Z45" s="231">
        <v>0</v>
      </c>
      <c r="AA45" s="230">
        <v>0</v>
      </c>
      <c r="AB45" s="230">
        <v>0</v>
      </c>
      <c r="AC45" s="230">
        <v>0</v>
      </c>
      <c r="AD45" s="231">
        <v>0</v>
      </c>
      <c r="AE45" s="230">
        <v>0</v>
      </c>
      <c r="AF45" s="230">
        <v>0</v>
      </c>
      <c r="AG45" s="230">
        <v>0</v>
      </c>
      <c r="AH45" s="231">
        <v>0</v>
      </c>
      <c r="AI45" s="230">
        <v>0</v>
      </c>
      <c r="AJ45" s="230">
        <v>0</v>
      </c>
      <c r="AK45" s="231">
        <v>0</v>
      </c>
      <c r="AL45" s="230">
        <f t="shared" si="30"/>
        <v>0</v>
      </c>
      <c r="AM45" s="230">
        <f t="shared" si="31"/>
        <v>-217.76400000000001</v>
      </c>
      <c r="AN45" s="230">
        <f t="shared" si="32"/>
        <v>0</v>
      </c>
      <c r="AO45" s="230">
        <f t="shared" si="33"/>
        <v>-5661</v>
      </c>
      <c r="AP45" s="230">
        <f t="shared" si="34"/>
        <v>-39644</v>
      </c>
      <c r="AQ45" s="230">
        <f t="shared" si="35"/>
        <v>0</v>
      </c>
      <c r="AR45" s="230">
        <f t="shared" si="36"/>
        <v>0</v>
      </c>
      <c r="AS45" s="230">
        <f t="shared" si="41"/>
        <v>0</v>
      </c>
      <c r="AT45" s="230">
        <f t="shared" si="37"/>
        <v>0</v>
      </c>
    </row>
    <row r="46" spans="1:46" s="242" customFormat="1" x14ac:dyDescent="0.25">
      <c r="A46" s="234" t="s">
        <v>312</v>
      </c>
      <c r="B46" s="235" t="s">
        <v>326</v>
      </c>
      <c r="C46" s="236">
        <v>0</v>
      </c>
      <c r="D46" s="237">
        <v>0</v>
      </c>
      <c r="E46" s="238">
        <v>0</v>
      </c>
      <c r="F46" s="239">
        <v>0</v>
      </c>
      <c r="G46" s="237">
        <v>0</v>
      </c>
      <c r="H46" s="237">
        <v>0</v>
      </c>
      <c r="I46" s="238">
        <v>0</v>
      </c>
      <c r="J46" s="239">
        <v>0</v>
      </c>
      <c r="K46" s="240">
        <v>0</v>
      </c>
      <c r="L46" s="238">
        <v>0</v>
      </c>
      <c r="M46" s="238">
        <v>0</v>
      </c>
      <c r="N46" s="239">
        <v>0</v>
      </c>
      <c r="O46" s="238">
        <v>0</v>
      </c>
      <c r="P46" s="240">
        <v>0</v>
      </c>
      <c r="Q46" s="240">
        <v>0</v>
      </c>
      <c r="R46" s="241">
        <v>10218</v>
      </c>
      <c r="S46" s="237">
        <v>0</v>
      </c>
      <c r="T46" s="238">
        <v>0</v>
      </c>
      <c r="U46" s="238">
        <v>0</v>
      </c>
      <c r="V46" s="239">
        <v>56721</v>
      </c>
      <c r="W46" s="238">
        <v>0</v>
      </c>
      <c r="X46" s="238">
        <v>0</v>
      </c>
      <c r="Y46" s="238">
        <v>0</v>
      </c>
      <c r="Z46" s="239">
        <v>0</v>
      </c>
      <c r="AA46" s="238">
        <v>4802</v>
      </c>
      <c r="AB46" s="238"/>
      <c r="AC46" s="238">
        <v>566</v>
      </c>
      <c r="AD46" s="239">
        <v>-5368</v>
      </c>
      <c r="AE46" s="238">
        <v>0</v>
      </c>
      <c r="AF46" s="238">
        <v>0</v>
      </c>
      <c r="AG46" s="238">
        <v>0</v>
      </c>
      <c r="AH46" s="239">
        <v>0</v>
      </c>
      <c r="AI46" s="238">
        <v>0</v>
      </c>
      <c r="AJ46" s="238">
        <v>0</v>
      </c>
      <c r="AK46" s="239">
        <v>0</v>
      </c>
      <c r="AL46" s="238">
        <f t="shared" si="30"/>
        <v>0</v>
      </c>
      <c r="AM46" s="238">
        <f t="shared" si="31"/>
        <v>0</v>
      </c>
      <c r="AN46" s="238">
        <f t="shared" si="32"/>
        <v>0</v>
      </c>
      <c r="AO46" s="238">
        <f t="shared" si="33"/>
        <v>10218</v>
      </c>
      <c r="AP46" s="238">
        <f t="shared" si="34"/>
        <v>56721</v>
      </c>
      <c r="AQ46" s="238">
        <f t="shared" si="35"/>
        <v>0</v>
      </c>
      <c r="AR46" s="238">
        <f t="shared" si="36"/>
        <v>0</v>
      </c>
      <c r="AS46" s="238">
        <f t="shared" si="41"/>
        <v>0</v>
      </c>
      <c r="AT46" s="238">
        <f t="shared" si="37"/>
        <v>0</v>
      </c>
    </row>
    <row r="47" spans="1:46" s="220" customFormat="1" x14ac:dyDescent="0.25">
      <c r="A47" s="226" t="s">
        <v>456</v>
      </c>
      <c r="B47" s="243" t="s">
        <v>455</v>
      </c>
      <c r="C47" s="228">
        <v>0</v>
      </c>
      <c r="D47" s="229">
        <v>0</v>
      </c>
      <c r="E47" s="229">
        <v>0</v>
      </c>
      <c r="F47" s="233">
        <v>0</v>
      </c>
      <c r="G47" s="229">
        <v>0</v>
      </c>
      <c r="H47" s="229">
        <v>0</v>
      </c>
      <c r="I47" s="230">
        <v>0</v>
      </c>
      <c r="J47" s="231">
        <v>0</v>
      </c>
      <c r="K47" s="229">
        <v>0</v>
      </c>
      <c r="L47" s="229">
        <v>0</v>
      </c>
      <c r="M47" s="229">
        <v>0</v>
      </c>
      <c r="N47" s="233">
        <v>0</v>
      </c>
      <c r="O47" s="230">
        <v>0</v>
      </c>
      <c r="P47" s="229">
        <v>0</v>
      </c>
      <c r="Q47" s="229">
        <v>0</v>
      </c>
      <c r="R47" s="233">
        <v>-9389</v>
      </c>
      <c r="S47" s="229">
        <v>-889</v>
      </c>
      <c r="T47" s="230">
        <v>889</v>
      </c>
      <c r="U47" s="230">
        <v>0</v>
      </c>
      <c r="V47" s="231">
        <v>-39928</v>
      </c>
      <c r="W47" s="230">
        <v>-534</v>
      </c>
      <c r="X47" s="230">
        <v>-540</v>
      </c>
      <c r="Y47" s="230">
        <v>-214</v>
      </c>
      <c r="Z47" s="231">
        <v>-3399</v>
      </c>
      <c r="AA47" s="230">
        <v>-925</v>
      </c>
      <c r="AB47" s="230">
        <v>-1241</v>
      </c>
      <c r="AC47" s="230">
        <v>-1897</v>
      </c>
      <c r="AD47" s="231">
        <v>4303</v>
      </c>
      <c r="AE47" s="230">
        <v>-2299</v>
      </c>
      <c r="AF47" s="230">
        <v>-1440</v>
      </c>
      <c r="AG47" s="230">
        <v>-1365</v>
      </c>
      <c r="AH47" s="231">
        <v>1267</v>
      </c>
      <c r="AI47" s="230">
        <v>-3673</v>
      </c>
      <c r="AJ47" s="230">
        <v>-6595</v>
      </c>
      <c r="AK47" s="231">
        <v>-2065</v>
      </c>
      <c r="AL47" s="230">
        <f t="shared" si="30"/>
        <v>0</v>
      </c>
      <c r="AM47" s="230">
        <f t="shared" si="31"/>
        <v>0</v>
      </c>
      <c r="AN47" s="230">
        <f t="shared" si="32"/>
        <v>0</v>
      </c>
      <c r="AO47" s="230">
        <f t="shared" si="33"/>
        <v>-9389</v>
      </c>
      <c r="AP47" s="230">
        <f t="shared" si="34"/>
        <v>-39928</v>
      </c>
      <c r="AQ47" s="230">
        <f t="shared" si="35"/>
        <v>-4687</v>
      </c>
      <c r="AR47" s="230">
        <f t="shared" si="36"/>
        <v>240</v>
      </c>
      <c r="AS47" s="230">
        <f t="shared" si="41"/>
        <v>-3837</v>
      </c>
      <c r="AT47" s="230">
        <f t="shared" si="37"/>
        <v>-12333</v>
      </c>
    </row>
    <row r="48" spans="1:46" s="242" customFormat="1" x14ac:dyDescent="0.25">
      <c r="A48" s="234" t="s">
        <v>453</v>
      </c>
      <c r="B48" s="235" t="s">
        <v>454</v>
      </c>
      <c r="C48" s="236"/>
      <c r="D48" s="237"/>
      <c r="E48" s="238"/>
      <c r="F48" s="239"/>
      <c r="G48" s="237"/>
      <c r="H48" s="237"/>
      <c r="I48" s="238"/>
      <c r="J48" s="239"/>
      <c r="K48" s="240"/>
      <c r="L48" s="238"/>
      <c r="M48" s="238"/>
      <c r="N48" s="239"/>
      <c r="O48" s="238"/>
      <c r="P48" s="240"/>
      <c r="Q48" s="240"/>
      <c r="R48" s="241"/>
      <c r="S48" s="237"/>
      <c r="T48" s="238"/>
      <c r="U48" s="238"/>
      <c r="V48" s="239"/>
      <c r="W48" s="238"/>
      <c r="X48" s="238"/>
      <c r="Y48" s="238"/>
      <c r="Z48" s="239"/>
      <c r="AA48" s="238"/>
      <c r="AB48" s="238"/>
      <c r="AC48" s="238"/>
      <c r="AD48" s="239">
        <v>0</v>
      </c>
      <c r="AE48" s="238">
        <v>-3000</v>
      </c>
      <c r="AF48" s="238">
        <v>0</v>
      </c>
      <c r="AG48" s="238">
        <v>0</v>
      </c>
      <c r="AH48" s="239">
        <v>-1692</v>
      </c>
      <c r="AI48" s="238">
        <v>448</v>
      </c>
      <c r="AJ48" s="238">
        <v>0</v>
      </c>
      <c r="AK48" s="239">
        <v>-1075</v>
      </c>
      <c r="AL48" s="238"/>
      <c r="AM48" s="238"/>
      <c r="AN48" s="238"/>
      <c r="AO48" s="238"/>
      <c r="AP48" s="238"/>
      <c r="AQ48" s="238"/>
      <c r="AR48" s="238"/>
      <c r="AS48" s="238">
        <f t="shared" si="41"/>
        <v>-4692</v>
      </c>
      <c r="AT48" s="238">
        <f t="shared" si="37"/>
        <v>-627</v>
      </c>
    </row>
    <row r="49" spans="1:46" s="220" customFormat="1" x14ac:dyDescent="0.25">
      <c r="A49" s="226" t="s">
        <v>253</v>
      </c>
      <c r="B49" s="243" t="s">
        <v>254</v>
      </c>
      <c r="C49" s="228">
        <v>0</v>
      </c>
      <c r="D49" s="229">
        <v>0.40600000000000003</v>
      </c>
      <c r="E49" s="229">
        <v>0</v>
      </c>
      <c r="F49" s="233">
        <v>6.782</v>
      </c>
      <c r="G49" s="229">
        <v>0</v>
      </c>
      <c r="H49" s="229">
        <v>0</v>
      </c>
      <c r="I49" s="230">
        <v>0</v>
      </c>
      <c r="J49" s="231">
        <v>0</v>
      </c>
      <c r="K49" s="229">
        <v>0</v>
      </c>
      <c r="L49" s="229">
        <v>0.69099999999999995</v>
      </c>
      <c r="M49" s="229">
        <v>0.254</v>
      </c>
      <c r="N49" s="233">
        <v>-0.94499999999999995</v>
      </c>
      <c r="O49" s="230">
        <v>0</v>
      </c>
      <c r="P49" s="229">
        <v>0</v>
      </c>
      <c r="Q49" s="229">
        <v>0</v>
      </c>
      <c r="R49" s="233">
        <v>0</v>
      </c>
      <c r="S49" s="229">
        <v>0</v>
      </c>
      <c r="T49" s="230">
        <v>0</v>
      </c>
      <c r="U49" s="230">
        <v>0</v>
      </c>
      <c r="V49" s="231">
        <v>0</v>
      </c>
      <c r="W49" s="230">
        <v>0</v>
      </c>
      <c r="X49" s="230">
        <v>0</v>
      </c>
      <c r="Y49" s="230">
        <v>0</v>
      </c>
      <c r="Z49" s="231">
        <v>0</v>
      </c>
      <c r="AA49" s="230">
        <v>0</v>
      </c>
      <c r="AB49" s="230">
        <v>0</v>
      </c>
      <c r="AC49" s="230">
        <v>0</v>
      </c>
      <c r="AD49" s="231">
        <v>0</v>
      </c>
      <c r="AE49" s="230">
        <v>0</v>
      </c>
      <c r="AF49" s="230">
        <v>0</v>
      </c>
      <c r="AG49" s="230">
        <v>0</v>
      </c>
      <c r="AH49" s="231">
        <v>0</v>
      </c>
      <c r="AI49" s="230">
        <v>0</v>
      </c>
      <c r="AJ49" s="230">
        <v>0</v>
      </c>
      <c r="AK49" s="231">
        <v>0</v>
      </c>
      <c r="AL49" s="230">
        <f t="shared" ref="AL49:AL61" si="42">SUM(C49:F49)</f>
        <v>7.1879999999999997</v>
      </c>
      <c r="AM49" s="230">
        <f t="shared" ref="AM49:AM61" si="43">SUM(G49:J49)</f>
        <v>0</v>
      </c>
      <c r="AN49" s="230">
        <f t="shared" ref="AN49:AN61" si="44">SUM(K49:N49)</f>
        <v>0</v>
      </c>
      <c r="AO49" s="230">
        <f t="shared" ref="AO49:AO61" si="45">SUM(O49:R49)</f>
        <v>0</v>
      </c>
      <c r="AP49" s="230">
        <f t="shared" ref="AP49:AP61" si="46">SUM(S49:V49)</f>
        <v>0</v>
      </c>
      <c r="AQ49" s="230">
        <f t="shared" ref="AQ49:AQ61" si="47">SUM(W49:Z49)</f>
        <v>0</v>
      </c>
      <c r="AR49" s="230">
        <f t="shared" ref="AR49:AR61" si="48">SUM(AA49:AD49)</f>
        <v>0</v>
      </c>
      <c r="AS49" s="230">
        <f t="shared" si="41"/>
        <v>0</v>
      </c>
      <c r="AT49" s="230">
        <f t="shared" si="37"/>
        <v>0</v>
      </c>
    </row>
    <row r="50" spans="1:46" s="242" customFormat="1" x14ac:dyDescent="0.25">
      <c r="A50" s="234" t="s">
        <v>255</v>
      </c>
      <c r="B50" s="235" t="s">
        <v>256</v>
      </c>
      <c r="C50" s="236">
        <v>0</v>
      </c>
      <c r="D50" s="237">
        <v>0</v>
      </c>
      <c r="E50" s="238">
        <v>0</v>
      </c>
      <c r="F50" s="239">
        <v>0</v>
      </c>
      <c r="G50" s="237">
        <v>0</v>
      </c>
      <c r="H50" s="237">
        <v>0</v>
      </c>
      <c r="I50" s="238">
        <v>-5.3159999999999998</v>
      </c>
      <c r="J50" s="239">
        <v>5.3159999999999998</v>
      </c>
      <c r="K50" s="240">
        <v>0</v>
      </c>
      <c r="L50" s="238">
        <v>0</v>
      </c>
      <c r="M50" s="238">
        <v>0</v>
      </c>
      <c r="N50" s="239">
        <v>0</v>
      </c>
      <c r="O50" s="238">
        <v>0</v>
      </c>
      <c r="P50" s="240">
        <v>0</v>
      </c>
      <c r="Q50" s="240">
        <v>0</v>
      </c>
      <c r="R50" s="241">
        <v>0</v>
      </c>
      <c r="S50" s="237">
        <v>0</v>
      </c>
      <c r="T50" s="238">
        <v>0</v>
      </c>
      <c r="U50" s="238">
        <v>0</v>
      </c>
      <c r="V50" s="239">
        <v>0</v>
      </c>
      <c r="W50" s="238">
        <v>0</v>
      </c>
      <c r="X50" s="238">
        <v>0</v>
      </c>
      <c r="Y50" s="238">
        <v>0</v>
      </c>
      <c r="Z50" s="239">
        <v>0</v>
      </c>
      <c r="AA50" s="238">
        <v>0</v>
      </c>
      <c r="AB50" s="238">
        <v>0</v>
      </c>
      <c r="AC50" s="238">
        <v>0</v>
      </c>
      <c r="AD50" s="239">
        <v>0</v>
      </c>
      <c r="AE50" s="238">
        <v>0</v>
      </c>
      <c r="AF50" s="238">
        <v>0</v>
      </c>
      <c r="AG50" s="238">
        <v>0</v>
      </c>
      <c r="AH50" s="239">
        <v>0</v>
      </c>
      <c r="AI50" s="238">
        <v>0</v>
      </c>
      <c r="AJ50" s="238">
        <v>0</v>
      </c>
      <c r="AK50" s="239">
        <v>0</v>
      </c>
      <c r="AL50" s="238">
        <f t="shared" si="42"/>
        <v>0</v>
      </c>
      <c r="AM50" s="238">
        <f t="shared" si="43"/>
        <v>0</v>
      </c>
      <c r="AN50" s="238">
        <f t="shared" si="44"/>
        <v>0</v>
      </c>
      <c r="AO50" s="238">
        <f t="shared" si="45"/>
        <v>0</v>
      </c>
      <c r="AP50" s="238">
        <f t="shared" si="46"/>
        <v>0</v>
      </c>
      <c r="AQ50" s="238">
        <f t="shared" si="47"/>
        <v>0</v>
      </c>
      <c r="AR50" s="238">
        <f t="shared" si="48"/>
        <v>0</v>
      </c>
      <c r="AS50" s="238">
        <f t="shared" si="41"/>
        <v>0</v>
      </c>
      <c r="AT50" s="238">
        <f t="shared" si="37"/>
        <v>0</v>
      </c>
    </row>
    <row r="51" spans="1:46" s="220" customFormat="1" x14ac:dyDescent="0.25">
      <c r="A51" s="226" t="s">
        <v>257</v>
      </c>
      <c r="B51" s="243" t="s">
        <v>258</v>
      </c>
      <c r="C51" s="228">
        <v>-97.253</v>
      </c>
      <c r="D51" s="229">
        <v>-25.584999999999994</v>
      </c>
      <c r="E51" s="229">
        <v>33.11699999999999</v>
      </c>
      <c r="F51" s="233">
        <v>-112.98099999999999</v>
      </c>
      <c r="G51" s="229">
        <v>-71.903999999999996</v>
      </c>
      <c r="H51" s="229">
        <v>-302.75299999999999</v>
      </c>
      <c r="I51" s="230">
        <v>-1.7560000000000286</v>
      </c>
      <c r="J51" s="231">
        <v>-1.6870000000000118</v>
      </c>
      <c r="K51" s="229">
        <v>0</v>
      </c>
      <c r="L51" s="229">
        <v>0</v>
      </c>
      <c r="M51" s="229">
        <v>0</v>
      </c>
      <c r="N51" s="233">
        <v>0</v>
      </c>
      <c r="O51" s="230">
        <v>0</v>
      </c>
      <c r="P51" s="229">
        <v>0</v>
      </c>
      <c r="Q51" s="229">
        <v>0</v>
      </c>
      <c r="R51" s="233">
        <v>0</v>
      </c>
      <c r="S51" s="229">
        <v>0</v>
      </c>
      <c r="T51" s="230">
        <v>0</v>
      </c>
      <c r="U51" s="230">
        <v>0</v>
      </c>
      <c r="V51" s="231">
        <v>0</v>
      </c>
      <c r="W51" s="230">
        <v>0</v>
      </c>
      <c r="X51" s="230">
        <v>0</v>
      </c>
      <c r="Y51" s="230">
        <v>0</v>
      </c>
      <c r="Z51" s="231">
        <v>0</v>
      </c>
      <c r="AA51" s="230">
        <v>0</v>
      </c>
      <c r="AB51" s="230">
        <v>0</v>
      </c>
      <c r="AC51" s="230">
        <v>63</v>
      </c>
      <c r="AD51" s="231">
        <v>-63</v>
      </c>
      <c r="AE51" s="230">
        <v>0</v>
      </c>
      <c r="AF51" s="230">
        <v>0</v>
      </c>
      <c r="AG51" s="230">
        <v>45</v>
      </c>
      <c r="AH51" s="231">
        <v>-45</v>
      </c>
      <c r="AI51" s="230">
        <v>0</v>
      </c>
      <c r="AJ51" s="230">
        <v>0</v>
      </c>
      <c r="AK51" s="231">
        <v>0</v>
      </c>
      <c r="AL51" s="230">
        <f t="shared" si="42"/>
        <v>-202.702</v>
      </c>
      <c r="AM51" s="230">
        <f t="shared" si="43"/>
        <v>-378.1</v>
      </c>
      <c r="AN51" s="230">
        <f t="shared" si="44"/>
        <v>0</v>
      </c>
      <c r="AO51" s="230">
        <f t="shared" si="45"/>
        <v>0</v>
      </c>
      <c r="AP51" s="230">
        <f t="shared" si="46"/>
        <v>0</v>
      </c>
      <c r="AQ51" s="230">
        <f t="shared" si="47"/>
        <v>0</v>
      </c>
      <c r="AR51" s="230">
        <f t="shared" si="48"/>
        <v>0</v>
      </c>
      <c r="AS51" s="230">
        <f t="shared" si="41"/>
        <v>0</v>
      </c>
      <c r="AT51" s="230">
        <f t="shared" si="37"/>
        <v>0</v>
      </c>
    </row>
    <row r="52" spans="1:46" s="242" customFormat="1" x14ac:dyDescent="0.25">
      <c r="A52" s="234" t="s">
        <v>259</v>
      </c>
      <c r="B52" s="235" t="s">
        <v>260</v>
      </c>
      <c r="C52" s="236">
        <v>99.68</v>
      </c>
      <c r="D52" s="237">
        <v>-6.9340000000000117</v>
      </c>
      <c r="E52" s="238">
        <v>0</v>
      </c>
      <c r="F52" s="239">
        <v>0.11299999999999955</v>
      </c>
      <c r="G52" s="237">
        <v>0</v>
      </c>
      <c r="H52" s="237">
        <v>-5.3159999999999998</v>
      </c>
      <c r="I52" s="238">
        <v>5.3159999999999998</v>
      </c>
      <c r="J52" s="239">
        <v>-5.3159999999999998</v>
      </c>
      <c r="K52" s="240">
        <v>0</v>
      </c>
      <c r="L52" s="238">
        <v>0</v>
      </c>
      <c r="M52" s="238">
        <v>0</v>
      </c>
      <c r="N52" s="239">
        <v>0</v>
      </c>
      <c r="O52" s="238">
        <v>0</v>
      </c>
      <c r="P52" s="240">
        <v>0</v>
      </c>
      <c r="Q52" s="240">
        <v>0</v>
      </c>
      <c r="R52" s="241">
        <v>0</v>
      </c>
      <c r="S52" s="237">
        <v>0</v>
      </c>
      <c r="T52" s="238">
        <v>0</v>
      </c>
      <c r="U52" s="238">
        <v>0</v>
      </c>
      <c r="V52" s="239">
        <v>0</v>
      </c>
      <c r="W52" s="238">
        <v>0</v>
      </c>
      <c r="X52" s="238">
        <v>0</v>
      </c>
      <c r="Y52" s="238">
        <v>0</v>
      </c>
      <c r="Z52" s="239">
        <v>0</v>
      </c>
      <c r="AA52" s="238">
        <v>0</v>
      </c>
      <c r="AB52" s="238">
        <v>0</v>
      </c>
      <c r="AC52" s="238">
        <v>0</v>
      </c>
      <c r="AD52" s="239">
        <v>0</v>
      </c>
      <c r="AE52" s="238">
        <v>0</v>
      </c>
      <c r="AF52" s="238">
        <v>0</v>
      </c>
      <c r="AG52" s="238">
        <v>0</v>
      </c>
      <c r="AH52" s="239">
        <v>0</v>
      </c>
      <c r="AI52" s="238">
        <v>0</v>
      </c>
      <c r="AJ52" s="238">
        <v>0</v>
      </c>
      <c r="AK52" s="239">
        <v>0</v>
      </c>
      <c r="AL52" s="238">
        <f t="shared" si="42"/>
        <v>92.858999999999995</v>
      </c>
      <c r="AM52" s="238">
        <f t="shared" si="43"/>
        <v>-5.3159999999999998</v>
      </c>
      <c r="AN52" s="238">
        <f t="shared" si="44"/>
        <v>0</v>
      </c>
      <c r="AO52" s="238">
        <f t="shared" si="45"/>
        <v>0</v>
      </c>
      <c r="AP52" s="238">
        <f t="shared" si="46"/>
        <v>0</v>
      </c>
      <c r="AQ52" s="238">
        <f t="shared" si="47"/>
        <v>0</v>
      </c>
      <c r="AR52" s="238">
        <f t="shared" si="48"/>
        <v>0</v>
      </c>
      <c r="AS52" s="238">
        <f t="shared" si="41"/>
        <v>0</v>
      </c>
      <c r="AT52" s="238">
        <f t="shared" si="37"/>
        <v>0</v>
      </c>
    </row>
    <row r="53" spans="1:46" s="220" customFormat="1" x14ac:dyDescent="0.25">
      <c r="A53" s="226" t="s">
        <v>176</v>
      </c>
      <c r="B53" s="227" t="s">
        <v>177</v>
      </c>
      <c r="C53" s="228">
        <v>0</v>
      </c>
      <c r="D53" s="229">
        <v>3150</v>
      </c>
      <c r="E53" s="230">
        <v>753.89699999999993</v>
      </c>
      <c r="F53" s="231">
        <v>-3903.8969999999999</v>
      </c>
      <c r="G53" s="229">
        <v>0</v>
      </c>
      <c r="H53" s="229">
        <v>0</v>
      </c>
      <c r="I53" s="230">
        <v>0</v>
      </c>
      <c r="J53" s="231">
        <v>0</v>
      </c>
      <c r="K53" s="232">
        <v>0</v>
      </c>
      <c r="L53" s="230">
        <v>0</v>
      </c>
      <c r="M53" s="230">
        <v>0</v>
      </c>
      <c r="N53" s="231">
        <v>0</v>
      </c>
      <c r="O53" s="230">
        <v>0</v>
      </c>
      <c r="P53" s="232">
        <v>0</v>
      </c>
      <c r="Q53" s="232">
        <v>0</v>
      </c>
      <c r="R53" s="233">
        <v>0</v>
      </c>
      <c r="S53" s="229">
        <v>0</v>
      </c>
      <c r="T53" s="230">
        <v>0</v>
      </c>
      <c r="U53" s="230">
        <v>0</v>
      </c>
      <c r="V53" s="231">
        <v>0</v>
      </c>
      <c r="W53" s="230">
        <v>0</v>
      </c>
      <c r="X53" s="230">
        <v>0</v>
      </c>
      <c r="Y53" s="230">
        <v>0</v>
      </c>
      <c r="Z53" s="231">
        <v>0</v>
      </c>
      <c r="AA53" s="230">
        <v>0</v>
      </c>
      <c r="AB53" s="230">
        <v>0</v>
      </c>
      <c r="AC53" s="230">
        <v>0</v>
      </c>
      <c r="AD53" s="231">
        <v>0</v>
      </c>
      <c r="AE53" s="230">
        <v>0</v>
      </c>
      <c r="AF53" s="230">
        <v>0</v>
      </c>
      <c r="AG53" s="230">
        <v>0</v>
      </c>
      <c r="AH53" s="231">
        <v>0</v>
      </c>
      <c r="AI53" s="230">
        <v>0</v>
      </c>
      <c r="AJ53" s="230">
        <v>0</v>
      </c>
      <c r="AK53" s="231">
        <v>0</v>
      </c>
      <c r="AL53" s="230">
        <f t="shared" si="42"/>
        <v>0</v>
      </c>
      <c r="AM53" s="230">
        <f t="shared" si="43"/>
        <v>0</v>
      </c>
      <c r="AN53" s="230">
        <f t="shared" si="44"/>
        <v>0</v>
      </c>
      <c r="AO53" s="230">
        <f t="shared" si="45"/>
        <v>0</v>
      </c>
      <c r="AP53" s="230">
        <f t="shared" si="46"/>
        <v>0</v>
      </c>
      <c r="AQ53" s="230">
        <f t="shared" si="47"/>
        <v>0</v>
      </c>
      <c r="AR53" s="230">
        <f t="shared" si="48"/>
        <v>0</v>
      </c>
      <c r="AS53" s="230">
        <f t="shared" si="41"/>
        <v>0</v>
      </c>
      <c r="AT53" s="230">
        <f t="shared" si="37"/>
        <v>0</v>
      </c>
    </row>
    <row r="54" spans="1:46" s="221" customFormat="1" ht="27" x14ac:dyDescent="0.25">
      <c r="A54" s="212" t="s">
        <v>407</v>
      </c>
      <c r="B54" s="213" t="s">
        <v>421</v>
      </c>
      <c r="C54" s="214">
        <f t="shared" ref="C54:AD54" si="49">SUM(C37:C53)</f>
        <v>-3.1929999999999978</v>
      </c>
      <c r="D54" s="215">
        <f t="shared" si="49"/>
        <v>3107.2559999999999</v>
      </c>
      <c r="E54" s="216">
        <f t="shared" si="49"/>
        <v>782.44199999999989</v>
      </c>
      <c r="F54" s="219">
        <f t="shared" si="49"/>
        <v>-4053.96</v>
      </c>
      <c r="G54" s="215">
        <f t="shared" si="49"/>
        <v>-72.36399999999999</v>
      </c>
      <c r="H54" s="215">
        <f t="shared" si="49"/>
        <v>-15519.146000000002</v>
      </c>
      <c r="I54" s="218">
        <f t="shared" si="49"/>
        <v>-10.953000000000145</v>
      </c>
      <c r="J54" s="219">
        <f t="shared" si="49"/>
        <v>-90.225000000000762</v>
      </c>
      <c r="K54" s="215">
        <f t="shared" si="49"/>
        <v>-45.371000000000002</v>
      </c>
      <c r="L54" s="218">
        <f t="shared" si="49"/>
        <v>-83.395999999999987</v>
      </c>
      <c r="M54" s="218">
        <f t="shared" si="49"/>
        <v>-50.219999999999992</v>
      </c>
      <c r="N54" s="219">
        <f t="shared" si="49"/>
        <v>-81.53600000000003</v>
      </c>
      <c r="O54" s="216">
        <f t="shared" si="49"/>
        <v>-6576</v>
      </c>
      <c r="P54" s="218">
        <f t="shared" si="49"/>
        <v>-1546</v>
      </c>
      <c r="Q54" s="218">
        <f t="shared" si="49"/>
        <v>-48</v>
      </c>
      <c r="R54" s="219">
        <f t="shared" si="49"/>
        <v>-2145</v>
      </c>
      <c r="S54" s="218">
        <f t="shared" si="49"/>
        <v>-1070</v>
      </c>
      <c r="T54" s="218">
        <f t="shared" si="49"/>
        <v>777</v>
      </c>
      <c r="U54" s="218">
        <f t="shared" si="49"/>
        <v>-52</v>
      </c>
      <c r="V54" s="219">
        <f t="shared" si="49"/>
        <v>-56843</v>
      </c>
      <c r="W54" s="218">
        <f t="shared" si="49"/>
        <v>-640</v>
      </c>
      <c r="X54" s="218">
        <f t="shared" si="49"/>
        <v>-849</v>
      </c>
      <c r="Y54" s="218">
        <f t="shared" si="49"/>
        <v>-1400</v>
      </c>
      <c r="Z54" s="219">
        <f t="shared" si="49"/>
        <v>-4327</v>
      </c>
      <c r="AA54" s="218">
        <f t="shared" si="49"/>
        <v>3388</v>
      </c>
      <c r="AB54" s="218">
        <f t="shared" si="49"/>
        <v>-2667</v>
      </c>
      <c r="AC54" s="218">
        <f>SUM(AC37:AC53)</f>
        <v>-2822</v>
      </c>
      <c r="AD54" s="219">
        <f t="shared" si="49"/>
        <v>-10965</v>
      </c>
      <c r="AE54" s="218">
        <f>SUM(AE37:AE53)</f>
        <v>-24815</v>
      </c>
      <c r="AF54" s="218">
        <f>SUM(AF37:AF53)</f>
        <v>-20074</v>
      </c>
      <c r="AG54" s="218">
        <f>SUM(AG37:AG53)</f>
        <v>-2769</v>
      </c>
      <c r="AH54" s="219">
        <f>SUM(AH37:AH53)</f>
        <v>-5771</v>
      </c>
      <c r="AI54" s="218">
        <f t="shared" ref="AI54:AK54" si="50">SUM(AI37:AI53)</f>
        <v>-4176</v>
      </c>
      <c r="AJ54" s="218">
        <f t="shared" si="50"/>
        <v>-11535</v>
      </c>
      <c r="AK54" s="219">
        <f t="shared" si="50"/>
        <v>-3401</v>
      </c>
      <c r="AL54" s="218">
        <f t="shared" si="42"/>
        <v>-167.45500000000038</v>
      </c>
      <c r="AM54" s="218">
        <f t="shared" si="43"/>
        <v>-15692.688000000002</v>
      </c>
      <c r="AN54" s="218">
        <f t="shared" si="44"/>
        <v>-260.52300000000002</v>
      </c>
      <c r="AO54" s="218">
        <f t="shared" si="45"/>
        <v>-10315</v>
      </c>
      <c r="AP54" s="218">
        <f t="shared" si="46"/>
        <v>-57188</v>
      </c>
      <c r="AQ54" s="218">
        <f t="shared" si="47"/>
        <v>-7216</v>
      </c>
      <c r="AR54" s="218">
        <f t="shared" si="48"/>
        <v>-13066</v>
      </c>
      <c r="AS54" s="218">
        <f t="shared" si="41"/>
        <v>-53429</v>
      </c>
      <c r="AT54" s="218">
        <f t="shared" si="37"/>
        <v>-19112</v>
      </c>
    </row>
    <row r="55" spans="1:46" s="242" customFormat="1" x14ac:dyDescent="0.25">
      <c r="A55" s="234" t="s">
        <v>305</v>
      </c>
      <c r="B55" s="235" t="s">
        <v>307</v>
      </c>
      <c r="C55" s="236">
        <v>0</v>
      </c>
      <c r="D55" s="237">
        <v>0</v>
      </c>
      <c r="E55" s="238">
        <v>0</v>
      </c>
      <c r="F55" s="239">
        <v>0</v>
      </c>
      <c r="G55" s="237">
        <v>0</v>
      </c>
      <c r="H55" s="237">
        <v>0</v>
      </c>
      <c r="I55" s="238">
        <v>0</v>
      </c>
      <c r="J55" s="239">
        <v>0</v>
      </c>
      <c r="K55" s="240">
        <v>0</v>
      </c>
      <c r="L55" s="238">
        <v>0</v>
      </c>
      <c r="M55" s="238">
        <v>0</v>
      </c>
      <c r="N55" s="239">
        <v>0</v>
      </c>
      <c r="O55" s="238">
        <v>0</v>
      </c>
      <c r="P55" s="240">
        <v>0</v>
      </c>
      <c r="Q55" s="240">
        <v>0</v>
      </c>
      <c r="R55" s="241">
        <v>0</v>
      </c>
      <c r="S55" s="237">
        <v>0</v>
      </c>
      <c r="T55" s="238">
        <v>0</v>
      </c>
      <c r="U55" s="238">
        <v>0</v>
      </c>
      <c r="V55" s="239">
        <v>0</v>
      </c>
      <c r="W55" s="238">
        <v>0</v>
      </c>
      <c r="X55" s="238">
        <v>0</v>
      </c>
      <c r="Y55" s="238">
        <v>0</v>
      </c>
      <c r="Z55" s="239">
        <v>169</v>
      </c>
      <c r="AA55" s="238">
        <v>0</v>
      </c>
      <c r="AB55" s="238">
        <v>0</v>
      </c>
      <c r="AC55" s="238">
        <v>0</v>
      </c>
      <c r="AD55" s="239">
        <v>0</v>
      </c>
      <c r="AE55" s="238">
        <v>0</v>
      </c>
      <c r="AF55" s="238">
        <v>0</v>
      </c>
      <c r="AG55" s="238">
        <v>0</v>
      </c>
      <c r="AH55" s="239">
        <v>0</v>
      </c>
      <c r="AI55" s="238">
        <v>0</v>
      </c>
      <c r="AJ55" s="238">
        <v>0</v>
      </c>
      <c r="AK55" s="239">
        <v>0</v>
      </c>
      <c r="AL55" s="238">
        <f t="shared" si="42"/>
        <v>0</v>
      </c>
      <c r="AM55" s="238">
        <f t="shared" si="43"/>
        <v>0</v>
      </c>
      <c r="AN55" s="238">
        <f t="shared" si="44"/>
        <v>0</v>
      </c>
      <c r="AO55" s="238">
        <f t="shared" si="45"/>
        <v>0</v>
      </c>
      <c r="AP55" s="238">
        <f t="shared" si="46"/>
        <v>0</v>
      </c>
      <c r="AQ55" s="238">
        <f t="shared" si="47"/>
        <v>169</v>
      </c>
      <c r="AR55" s="238">
        <f t="shared" si="48"/>
        <v>0</v>
      </c>
      <c r="AS55" s="238">
        <f t="shared" si="41"/>
        <v>0</v>
      </c>
      <c r="AT55" s="238">
        <f t="shared" si="37"/>
        <v>0</v>
      </c>
    </row>
    <row r="56" spans="1:46" s="220" customFormat="1" x14ac:dyDescent="0.25">
      <c r="A56" s="226" t="s">
        <v>334</v>
      </c>
      <c r="B56" s="243" t="s">
        <v>417</v>
      </c>
      <c r="C56" s="228"/>
      <c r="D56" s="229"/>
      <c r="E56" s="229"/>
      <c r="F56" s="233">
        <v>0</v>
      </c>
      <c r="G56" s="229">
        <v>0</v>
      </c>
      <c r="H56" s="229">
        <v>0</v>
      </c>
      <c r="I56" s="230">
        <v>0</v>
      </c>
      <c r="J56" s="231">
        <v>0</v>
      </c>
      <c r="K56" s="229">
        <v>0</v>
      </c>
      <c r="L56" s="229">
        <v>0</v>
      </c>
      <c r="M56" s="229">
        <v>0</v>
      </c>
      <c r="N56" s="233">
        <v>0</v>
      </c>
      <c r="O56" s="230">
        <v>0</v>
      </c>
      <c r="P56" s="229">
        <v>0</v>
      </c>
      <c r="Q56" s="229">
        <v>0</v>
      </c>
      <c r="R56" s="233">
        <v>0</v>
      </c>
      <c r="S56" s="229">
        <v>0</v>
      </c>
      <c r="T56" s="230">
        <v>0</v>
      </c>
      <c r="U56" s="230">
        <v>0</v>
      </c>
      <c r="V56" s="231">
        <v>0</v>
      </c>
      <c r="W56" s="230">
        <v>0</v>
      </c>
      <c r="X56" s="230">
        <v>0</v>
      </c>
      <c r="Y56" s="230">
        <v>0</v>
      </c>
      <c r="Z56" s="231">
        <v>0</v>
      </c>
      <c r="AA56" s="230">
        <v>0</v>
      </c>
      <c r="AB56" s="230">
        <v>5444</v>
      </c>
      <c r="AC56" s="230">
        <v>2388</v>
      </c>
      <c r="AD56" s="231">
        <v>0</v>
      </c>
      <c r="AE56" s="230">
        <v>0</v>
      </c>
      <c r="AF56" s="230">
        <v>9096</v>
      </c>
      <c r="AG56" s="230">
        <v>0</v>
      </c>
      <c r="AH56" s="231">
        <v>0</v>
      </c>
      <c r="AI56" s="230">
        <v>0</v>
      </c>
      <c r="AJ56" s="230">
        <v>8688</v>
      </c>
      <c r="AK56" s="231">
        <v>0</v>
      </c>
      <c r="AL56" s="230">
        <f t="shared" si="42"/>
        <v>0</v>
      </c>
      <c r="AM56" s="230">
        <f t="shared" si="43"/>
        <v>0</v>
      </c>
      <c r="AN56" s="230">
        <f t="shared" si="44"/>
        <v>0</v>
      </c>
      <c r="AO56" s="230">
        <f t="shared" si="45"/>
        <v>0</v>
      </c>
      <c r="AP56" s="230">
        <f t="shared" si="46"/>
        <v>0</v>
      </c>
      <c r="AQ56" s="230">
        <f t="shared" si="47"/>
        <v>0</v>
      </c>
      <c r="AR56" s="230">
        <f t="shared" si="48"/>
        <v>7832</v>
      </c>
      <c r="AS56" s="230">
        <f t="shared" si="41"/>
        <v>9096</v>
      </c>
      <c r="AT56" s="230">
        <f t="shared" si="37"/>
        <v>8688</v>
      </c>
    </row>
    <row r="57" spans="1:46" s="242" customFormat="1" x14ac:dyDescent="0.25">
      <c r="A57" s="234" t="s">
        <v>261</v>
      </c>
      <c r="B57" s="235" t="s">
        <v>262</v>
      </c>
      <c r="C57" s="236">
        <v>0</v>
      </c>
      <c r="D57" s="237">
        <v>0</v>
      </c>
      <c r="E57" s="238">
        <v>0</v>
      </c>
      <c r="F57" s="239">
        <v>0</v>
      </c>
      <c r="G57" s="237">
        <v>0</v>
      </c>
      <c r="H57" s="237">
        <v>0</v>
      </c>
      <c r="I57" s="238">
        <v>0</v>
      </c>
      <c r="J57" s="239">
        <v>0</v>
      </c>
      <c r="K57" s="240">
        <v>0</v>
      </c>
      <c r="L57" s="238">
        <v>-3024.9459999999999</v>
      </c>
      <c r="M57" s="238">
        <v>-371.70499999999993</v>
      </c>
      <c r="N57" s="239">
        <v>0</v>
      </c>
      <c r="O57" s="238">
        <v>-268</v>
      </c>
      <c r="P57" s="240">
        <v>-55</v>
      </c>
      <c r="Q57" s="240">
        <v>0</v>
      </c>
      <c r="R57" s="241">
        <v>-515</v>
      </c>
      <c r="S57" s="237">
        <v>-384</v>
      </c>
      <c r="T57" s="238">
        <v>-248</v>
      </c>
      <c r="U57" s="238">
        <v>0</v>
      </c>
      <c r="V57" s="239">
        <v>-74</v>
      </c>
      <c r="W57" s="238">
        <v>0</v>
      </c>
      <c r="X57" s="238">
        <v>168</v>
      </c>
      <c r="Y57" s="238">
        <v>1</v>
      </c>
      <c r="Z57" s="239">
        <v>-169</v>
      </c>
      <c r="AA57" s="238">
        <v>0</v>
      </c>
      <c r="AB57" s="238">
        <v>2552</v>
      </c>
      <c r="AC57" s="238">
        <v>-2552</v>
      </c>
      <c r="AD57" s="239">
        <v>0</v>
      </c>
      <c r="AE57" s="238">
        <v>0</v>
      </c>
      <c r="AF57" s="238">
        <v>0</v>
      </c>
      <c r="AG57" s="238">
        <v>0</v>
      </c>
      <c r="AH57" s="239">
        <v>0</v>
      </c>
      <c r="AI57" s="238">
        <v>-8355</v>
      </c>
      <c r="AJ57" s="238">
        <v>0</v>
      </c>
      <c r="AK57" s="239">
        <v>0</v>
      </c>
      <c r="AL57" s="238">
        <f t="shared" si="42"/>
        <v>0</v>
      </c>
      <c r="AM57" s="238">
        <f t="shared" si="43"/>
        <v>0</v>
      </c>
      <c r="AN57" s="238">
        <f t="shared" si="44"/>
        <v>-3396.6509999999998</v>
      </c>
      <c r="AO57" s="238">
        <f t="shared" si="45"/>
        <v>-838</v>
      </c>
      <c r="AP57" s="238">
        <f t="shared" si="46"/>
        <v>-706</v>
      </c>
      <c r="AQ57" s="238">
        <f t="shared" si="47"/>
        <v>0</v>
      </c>
      <c r="AR57" s="238">
        <f t="shared" si="48"/>
        <v>0</v>
      </c>
      <c r="AS57" s="238">
        <f t="shared" si="41"/>
        <v>0</v>
      </c>
      <c r="AT57" s="238">
        <f t="shared" si="37"/>
        <v>-8355</v>
      </c>
    </row>
    <row r="58" spans="1:46" s="220" customFormat="1" x14ac:dyDescent="0.25">
      <c r="A58" s="226" t="s">
        <v>263</v>
      </c>
      <c r="B58" s="243" t="s">
        <v>264</v>
      </c>
      <c r="C58" s="228">
        <v>0</v>
      </c>
      <c r="D58" s="229">
        <v>0</v>
      </c>
      <c r="E58" s="229">
        <v>0</v>
      </c>
      <c r="F58" s="233">
        <v>0</v>
      </c>
      <c r="G58" s="229">
        <v>0</v>
      </c>
      <c r="H58" s="229">
        <v>0</v>
      </c>
      <c r="I58" s="230">
        <v>0</v>
      </c>
      <c r="J58" s="231">
        <v>0</v>
      </c>
      <c r="K58" s="229">
        <v>0</v>
      </c>
      <c r="L58" s="229">
        <v>-1783.789</v>
      </c>
      <c r="M58" s="229">
        <v>0</v>
      </c>
      <c r="N58" s="233">
        <v>0</v>
      </c>
      <c r="O58" s="230">
        <v>0</v>
      </c>
      <c r="P58" s="229">
        <v>-2978</v>
      </c>
      <c r="Q58" s="229">
        <v>1</v>
      </c>
      <c r="R58" s="233">
        <v>398</v>
      </c>
      <c r="S58" s="229">
        <v>0</v>
      </c>
      <c r="T58" s="230">
        <v>-1134</v>
      </c>
      <c r="U58" s="230">
        <v>-1257</v>
      </c>
      <c r="V58" s="231">
        <v>1134</v>
      </c>
      <c r="W58" s="230">
        <v>0</v>
      </c>
      <c r="X58" s="230">
        <v>0</v>
      </c>
      <c r="Y58" s="230">
        <v>0</v>
      </c>
      <c r="Z58" s="231">
        <v>0</v>
      </c>
      <c r="AA58" s="230">
        <v>0</v>
      </c>
      <c r="AB58" s="230">
        <v>0</v>
      </c>
      <c r="AC58" s="230">
        <v>0</v>
      </c>
      <c r="AD58" s="231">
        <v>0</v>
      </c>
      <c r="AE58" s="230">
        <v>0</v>
      </c>
      <c r="AF58" s="230">
        <v>0</v>
      </c>
      <c r="AG58" s="230">
        <v>0</v>
      </c>
      <c r="AH58" s="231">
        <v>0</v>
      </c>
      <c r="AI58" s="230">
        <v>0</v>
      </c>
      <c r="AJ58" s="230">
        <v>0</v>
      </c>
      <c r="AK58" s="231">
        <v>0</v>
      </c>
      <c r="AL58" s="230">
        <f t="shared" si="42"/>
        <v>0</v>
      </c>
      <c r="AM58" s="230">
        <f t="shared" si="43"/>
        <v>0</v>
      </c>
      <c r="AN58" s="230">
        <f t="shared" si="44"/>
        <v>-1783.789</v>
      </c>
      <c r="AO58" s="230">
        <f t="shared" si="45"/>
        <v>-2579</v>
      </c>
      <c r="AP58" s="230">
        <f t="shared" si="46"/>
        <v>-1257</v>
      </c>
      <c r="AQ58" s="230">
        <f t="shared" si="47"/>
        <v>0</v>
      </c>
      <c r="AR58" s="230">
        <f t="shared" si="48"/>
        <v>0</v>
      </c>
      <c r="AS58" s="230">
        <f t="shared" si="41"/>
        <v>0</v>
      </c>
      <c r="AT58" s="230">
        <f t="shared" si="37"/>
        <v>0</v>
      </c>
    </row>
    <row r="59" spans="1:46" s="242" customFormat="1" x14ac:dyDescent="0.25">
      <c r="A59" s="234" t="s">
        <v>372</v>
      </c>
      <c r="B59" s="235" t="s">
        <v>373</v>
      </c>
      <c r="C59" s="236">
        <v>0</v>
      </c>
      <c r="D59" s="237">
        <v>0</v>
      </c>
      <c r="E59" s="238">
        <v>0</v>
      </c>
      <c r="F59" s="239">
        <v>0</v>
      </c>
      <c r="G59" s="237">
        <v>0</v>
      </c>
      <c r="H59" s="237">
        <v>0</v>
      </c>
      <c r="I59" s="238">
        <v>0</v>
      </c>
      <c r="J59" s="239">
        <v>0</v>
      </c>
      <c r="K59" s="240">
        <v>0</v>
      </c>
      <c r="L59" s="238">
        <v>0</v>
      </c>
      <c r="M59" s="238">
        <v>0</v>
      </c>
      <c r="N59" s="239">
        <v>0</v>
      </c>
      <c r="O59" s="238">
        <v>0</v>
      </c>
      <c r="P59" s="240">
        <v>0</v>
      </c>
      <c r="Q59" s="240">
        <v>0</v>
      </c>
      <c r="R59" s="241">
        <v>-2977</v>
      </c>
      <c r="S59" s="237">
        <v>0</v>
      </c>
      <c r="T59" s="238">
        <v>0</v>
      </c>
      <c r="U59" s="238">
        <v>0</v>
      </c>
      <c r="V59" s="239">
        <v>-2032</v>
      </c>
      <c r="W59" s="238">
        <v>0</v>
      </c>
      <c r="X59" s="238">
        <v>-1058</v>
      </c>
      <c r="Y59" s="238">
        <v>0</v>
      </c>
      <c r="Z59" s="239">
        <v>0</v>
      </c>
      <c r="AA59" s="238">
        <v>0</v>
      </c>
      <c r="AB59" s="238">
        <v>-2085</v>
      </c>
      <c r="AC59" s="238">
        <v>-1</v>
      </c>
      <c r="AD59" s="239">
        <v>2086</v>
      </c>
      <c r="AE59" s="238">
        <v>0</v>
      </c>
      <c r="AF59" s="238">
        <v>0</v>
      </c>
      <c r="AG59" s="238">
        <v>0</v>
      </c>
      <c r="AH59" s="239">
        <v>0</v>
      </c>
      <c r="AI59" s="238">
        <v>0</v>
      </c>
      <c r="AJ59" s="238">
        <v>0</v>
      </c>
      <c r="AK59" s="239"/>
      <c r="AL59" s="238">
        <f t="shared" si="42"/>
        <v>0</v>
      </c>
      <c r="AM59" s="238">
        <f t="shared" si="43"/>
        <v>0</v>
      </c>
      <c r="AN59" s="238">
        <f t="shared" si="44"/>
        <v>0</v>
      </c>
      <c r="AO59" s="238">
        <f t="shared" si="45"/>
        <v>-2977</v>
      </c>
      <c r="AP59" s="238">
        <f t="shared" si="46"/>
        <v>-2032</v>
      </c>
      <c r="AQ59" s="238">
        <f t="shared" si="47"/>
        <v>-1058</v>
      </c>
      <c r="AR59" s="238">
        <f t="shared" si="48"/>
        <v>0</v>
      </c>
      <c r="AS59" s="238">
        <f t="shared" si="41"/>
        <v>0</v>
      </c>
      <c r="AT59" s="238">
        <f t="shared" si="37"/>
        <v>0</v>
      </c>
    </row>
    <row r="60" spans="1:46" s="220" customFormat="1" x14ac:dyDescent="0.25">
      <c r="A60" s="226" t="s">
        <v>306</v>
      </c>
      <c r="B60" s="243" t="s">
        <v>416</v>
      </c>
      <c r="C60" s="228">
        <v>-660.52800000000002</v>
      </c>
      <c r="D60" s="229">
        <v>-631.07099999999991</v>
      </c>
      <c r="E60" s="229">
        <v>-603.78200000000015</v>
      </c>
      <c r="F60" s="233">
        <v>-483.31499999999983</v>
      </c>
      <c r="G60" s="229">
        <v>0</v>
      </c>
      <c r="H60" s="229">
        <v>0</v>
      </c>
      <c r="I60" s="230">
        <v>0</v>
      </c>
      <c r="J60" s="231">
        <v>0</v>
      </c>
      <c r="K60" s="229">
        <v>0</v>
      </c>
      <c r="L60" s="229">
        <v>0</v>
      </c>
      <c r="M60" s="229">
        <v>0</v>
      </c>
      <c r="N60" s="233">
        <v>0</v>
      </c>
      <c r="O60" s="230">
        <v>0</v>
      </c>
      <c r="P60" s="229">
        <v>0</v>
      </c>
      <c r="Q60" s="229">
        <v>-101</v>
      </c>
      <c r="R60" s="233">
        <v>0</v>
      </c>
      <c r="S60" s="229">
        <v>0</v>
      </c>
      <c r="T60" s="230">
        <v>-11</v>
      </c>
      <c r="U60" s="230">
        <v>0</v>
      </c>
      <c r="V60" s="231">
        <v>0</v>
      </c>
      <c r="W60" s="230">
        <v>0</v>
      </c>
      <c r="X60" s="230">
        <v>0</v>
      </c>
      <c r="Y60" s="230">
        <v>0</v>
      </c>
      <c r="Z60" s="231">
        <v>0</v>
      </c>
      <c r="AA60" s="230">
        <v>0</v>
      </c>
      <c r="AB60" s="230">
        <v>0</v>
      </c>
      <c r="AC60" s="230">
        <v>0</v>
      </c>
      <c r="AD60" s="231">
        <v>-2086</v>
      </c>
      <c r="AE60" s="230">
        <v>0</v>
      </c>
      <c r="AF60" s="230">
        <v>-648</v>
      </c>
      <c r="AG60" s="230">
        <v>0</v>
      </c>
      <c r="AH60" s="231">
        <v>0</v>
      </c>
      <c r="AI60" s="230">
        <v>0</v>
      </c>
      <c r="AJ60" s="230">
        <v>0</v>
      </c>
      <c r="AK60" s="231"/>
      <c r="AL60" s="230">
        <f t="shared" si="42"/>
        <v>-2378.6959999999999</v>
      </c>
      <c r="AM60" s="230">
        <f t="shared" si="43"/>
        <v>0</v>
      </c>
      <c r="AN60" s="230">
        <f t="shared" si="44"/>
        <v>0</v>
      </c>
      <c r="AO60" s="230">
        <f t="shared" si="45"/>
        <v>-101</v>
      </c>
      <c r="AP60" s="230">
        <f t="shared" si="46"/>
        <v>-11</v>
      </c>
      <c r="AQ60" s="230">
        <f t="shared" si="47"/>
        <v>0</v>
      </c>
      <c r="AR60" s="230">
        <f t="shared" si="48"/>
        <v>-2086</v>
      </c>
      <c r="AS60" s="230">
        <f t="shared" si="41"/>
        <v>-648</v>
      </c>
      <c r="AT60" s="230">
        <f t="shared" si="37"/>
        <v>0</v>
      </c>
    </row>
    <row r="61" spans="1:46" s="242" customFormat="1" x14ac:dyDescent="0.25">
      <c r="A61" s="234" t="s">
        <v>395</v>
      </c>
      <c r="B61" s="235" t="s">
        <v>420</v>
      </c>
      <c r="C61" s="236">
        <v>-1275.3330000000001</v>
      </c>
      <c r="D61" s="237">
        <v>-1857.1210000000001</v>
      </c>
      <c r="E61" s="238">
        <v>2.7280000000000655</v>
      </c>
      <c r="F61" s="239">
        <v>-206.79799999999977</v>
      </c>
      <c r="G61" s="237">
        <v>-4336.6379999999999</v>
      </c>
      <c r="H61" s="237">
        <v>-366.28700000000026</v>
      </c>
      <c r="I61" s="238">
        <v>-541.54</v>
      </c>
      <c r="J61" s="239">
        <v>1108.5540000000001</v>
      </c>
      <c r="K61" s="240">
        <v>-388.94400000000002</v>
      </c>
      <c r="L61" s="238">
        <v>-592.9079999999999</v>
      </c>
      <c r="M61" s="238">
        <v>-252.55800000000011</v>
      </c>
      <c r="N61" s="239">
        <v>-262.03199999999993</v>
      </c>
      <c r="O61" s="238">
        <v>-271</v>
      </c>
      <c r="P61" s="240">
        <v>-280</v>
      </c>
      <c r="Q61" s="240">
        <v>-288</v>
      </c>
      <c r="R61" s="241">
        <v>-296</v>
      </c>
      <c r="S61" s="237">
        <v>-124</v>
      </c>
      <c r="T61" s="238">
        <v>-356</v>
      </c>
      <c r="U61" s="238">
        <v>-299</v>
      </c>
      <c r="V61" s="239">
        <v>-541</v>
      </c>
      <c r="W61" s="238">
        <v>-2054</v>
      </c>
      <c r="X61" s="238">
        <v>-3091</v>
      </c>
      <c r="Y61" s="238">
        <v>-1761</v>
      </c>
      <c r="Z61" s="239">
        <v>-1981</v>
      </c>
      <c r="AA61" s="238">
        <v>-4619</v>
      </c>
      <c r="AB61" s="238">
        <v>-965</v>
      </c>
      <c r="AC61" s="238">
        <v>-934</v>
      </c>
      <c r="AD61" s="239">
        <v>-970</v>
      </c>
      <c r="AE61" s="238">
        <v>-801</v>
      </c>
      <c r="AF61" s="238">
        <v>-1256</v>
      </c>
      <c r="AG61" s="238">
        <v>-5741</v>
      </c>
      <c r="AH61" s="239">
        <v>2417</v>
      </c>
      <c r="AI61" s="238">
        <v>-3396</v>
      </c>
      <c r="AJ61" s="238">
        <v>-15004</v>
      </c>
      <c r="AK61" s="239">
        <v>-5447</v>
      </c>
      <c r="AL61" s="238">
        <f t="shared" si="42"/>
        <v>-3336.5239999999999</v>
      </c>
      <c r="AM61" s="238">
        <f t="shared" si="43"/>
        <v>-4135.9110000000001</v>
      </c>
      <c r="AN61" s="238">
        <f t="shared" si="44"/>
        <v>-1496.4419999999998</v>
      </c>
      <c r="AO61" s="238">
        <f t="shared" si="45"/>
        <v>-1135</v>
      </c>
      <c r="AP61" s="238">
        <f t="shared" si="46"/>
        <v>-1320</v>
      </c>
      <c r="AQ61" s="238">
        <f t="shared" si="47"/>
        <v>-8887</v>
      </c>
      <c r="AR61" s="238">
        <f t="shared" si="48"/>
        <v>-7488</v>
      </c>
      <c r="AS61" s="238">
        <f t="shared" si="41"/>
        <v>-5381</v>
      </c>
      <c r="AT61" s="238">
        <f t="shared" si="37"/>
        <v>-23847</v>
      </c>
    </row>
    <row r="62" spans="1:46" s="242" customFormat="1" x14ac:dyDescent="0.25">
      <c r="A62" s="226" t="s">
        <v>394</v>
      </c>
      <c r="B62" s="227" t="s">
        <v>419</v>
      </c>
      <c r="C62" s="228"/>
      <c r="D62" s="229"/>
      <c r="E62" s="230"/>
      <c r="F62" s="231"/>
      <c r="G62" s="229"/>
      <c r="H62" s="229"/>
      <c r="I62" s="230"/>
      <c r="J62" s="231"/>
      <c r="K62" s="232"/>
      <c r="L62" s="230"/>
      <c r="M62" s="230"/>
      <c r="N62" s="231"/>
      <c r="O62" s="230"/>
      <c r="P62" s="232"/>
      <c r="Q62" s="232"/>
      <c r="R62" s="233"/>
      <c r="S62" s="229"/>
      <c r="T62" s="230"/>
      <c r="U62" s="230"/>
      <c r="V62" s="231"/>
      <c r="W62" s="230"/>
      <c r="X62" s="230"/>
      <c r="Y62" s="230"/>
      <c r="Z62" s="231"/>
      <c r="AA62" s="230"/>
      <c r="AB62" s="230"/>
      <c r="AC62" s="230"/>
      <c r="AD62" s="231"/>
      <c r="AE62" s="230"/>
      <c r="AF62" s="230"/>
      <c r="AG62" s="230"/>
      <c r="AH62" s="231">
        <v>-2084</v>
      </c>
      <c r="AI62" s="230">
        <v>0</v>
      </c>
      <c r="AJ62" s="230">
        <v>0</v>
      </c>
      <c r="AK62" s="231">
        <v>0</v>
      </c>
      <c r="AL62" s="238"/>
      <c r="AM62" s="238"/>
      <c r="AN62" s="238"/>
      <c r="AO62" s="238"/>
      <c r="AP62" s="238"/>
      <c r="AQ62" s="238"/>
      <c r="AR62" s="238"/>
      <c r="AS62" s="238">
        <f t="shared" si="41"/>
        <v>-2084</v>
      </c>
      <c r="AT62" s="238">
        <f t="shared" si="37"/>
        <v>0</v>
      </c>
    </row>
    <row r="63" spans="1:46" s="220" customFormat="1" x14ac:dyDescent="0.25">
      <c r="A63" s="234" t="s">
        <v>267</v>
      </c>
      <c r="B63" s="438" t="s">
        <v>418</v>
      </c>
      <c r="C63" s="236">
        <v>300</v>
      </c>
      <c r="D63" s="237">
        <v>-300</v>
      </c>
      <c r="E63" s="237">
        <v>0</v>
      </c>
      <c r="F63" s="241">
        <v>7903.8969999999999</v>
      </c>
      <c r="G63" s="237">
        <v>0</v>
      </c>
      <c r="H63" s="237">
        <v>0</v>
      </c>
      <c r="I63" s="238">
        <v>0</v>
      </c>
      <c r="J63" s="239">
        <v>0</v>
      </c>
      <c r="K63" s="237">
        <v>0</v>
      </c>
      <c r="L63" s="237">
        <v>0</v>
      </c>
      <c r="M63" s="237">
        <v>0</v>
      </c>
      <c r="N63" s="241">
        <v>0</v>
      </c>
      <c r="O63" s="238">
        <v>4000</v>
      </c>
      <c r="P63" s="237">
        <v>0</v>
      </c>
      <c r="Q63" s="237">
        <v>7000</v>
      </c>
      <c r="R63" s="241">
        <v>0</v>
      </c>
      <c r="S63" s="237">
        <v>0</v>
      </c>
      <c r="T63" s="238">
        <v>0</v>
      </c>
      <c r="U63" s="238">
        <v>3870</v>
      </c>
      <c r="V63" s="239">
        <v>2808</v>
      </c>
      <c r="W63" s="238">
        <v>0</v>
      </c>
      <c r="X63" s="238">
        <v>4500</v>
      </c>
      <c r="Y63" s="238">
        <v>0</v>
      </c>
      <c r="Z63" s="239">
        <v>7029</v>
      </c>
      <c r="AA63" s="238">
        <v>0</v>
      </c>
      <c r="AB63" s="238">
        <v>0</v>
      </c>
      <c r="AC63" s="238">
        <v>0</v>
      </c>
      <c r="AD63" s="239">
        <v>241</v>
      </c>
      <c r="AE63" s="238">
        <v>33506</v>
      </c>
      <c r="AF63" s="238">
        <v>16494</v>
      </c>
      <c r="AG63" s="238">
        <v>0</v>
      </c>
      <c r="AH63" s="239">
        <v>0</v>
      </c>
      <c r="AI63" s="238">
        <v>0</v>
      </c>
      <c r="AJ63" s="238">
        <v>0</v>
      </c>
      <c r="AK63" s="239">
        <v>0</v>
      </c>
      <c r="AL63" s="238">
        <f t="shared" ref="AL63:AL71" si="51">SUM(C63:F63)</f>
        <v>7903.8969999999999</v>
      </c>
      <c r="AM63" s="238">
        <f t="shared" ref="AM63:AM71" si="52">SUM(G63:J63)</f>
        <v>0</v>
      </c>
      <c r="AN63" s="238">
        <f t="shared" ref="AN63:AN71" si="53">SUM(K63:N63)</f>
        <v>0</v>
      </c>
      <c r="AO63" s="238">
        <f t="shared" ref="AO63:AO71" si="54">SUM(O63:R63)</f>
        <v>11000</v>
      </c>
      <c r="AP63" s="238">
        <f t="shared" ref="AP63:AP71" si="55">SUM(S63:V63)</f>
        <v>6678</v>
      </c>
      <c r="AQ63" s="238">
        <f t="shared" ref="AQ63:AQ71" si="56">SUM(W63:Z63)</f>
        <v>11529</v>
      </c>
      <c r="AR63" s="238">
        <f t="shared" ref="AR63:AR71" si="57">SUM(AA63:AD63)</f>
        <v>241</v>
      </c>
      <c r="AS63" s="238">
        <f t="shared" si="41"/>
        <v>50000</v>
      </c>
      <c r="AT63" s="238">
        <f t="shared" si="37"/>
        <v>0</v>
      </c>
    </row>
    <row r="64" spans="1:46" s="242" customFormat="1" x14ac:dyDescent="0.25">
      <c r="A64" s="226" t="s">
        <v>265</v>
      </c>
      <c r="B64" s="227" t="s">
        <v>266</v>
      </c>
      <c r="C64" s="228">
        <v>0</v>
      </c>
      <c r="D64" s="229">
        <v>0</v>
      </c>
      <c r="E64" s="230">
        <v>0</v>
      </c>
      <c r="F64" s="231">
        <v>0</v>
      </c>
      <c r="G64" s="229">
        <v>-543.67200000000003</v>
      </c>
      <c r="H64" s="229">
        <v>-271.71499999999992</v>
      </c>
      <c r="I64" s="230">
        <v>-169.14200000000005</v>
      </c>
      <c r="J64" s="231">
        <v>-89.855999999999995</v>
      </c>
      <c r="K64" s="232">
        <v>0</v>
      </c>
      <c r="L64" s="230">
        <v>0</v>
      </c>
      <c r="M64" s="230">
        <v>0</v>
      </c>
      <c r="N64" s="231">
        <v>0</v>
      </c>
      <c r="O64" s="230">
        <v>221</v>
      </c>
      <c r="P64" s="232">
        <v>-322</v>
      </c>
      <c r="Q64" s="232">
        <v>101</v>
      </c>
      <c r="R64" s="233">
        <v>72</v>
      </c>
      <c r="S64" s="229">
        <v>-113</v>
      </c>
      <c r="T64" s="230">
        <v>0</v>
      </c>
      <c r="U64" s="230">
        <v>0</v>
      </c>
      <c r="V64" s="231">
        <v>113</v>
      </c>
      <c r="W64" s="230">
        <v>0</v>
      </c>
      <c r="X64" s="230">
        <v>0</v>
      </c>
      <c r="Y64" s="230">
        <v>0</v>
      </c>
      <c r="Z64" s="231">
        <v>0</v>
      </c>
      <c r="AA64" s="230">
        <v>0</v>
      </c>
      <c r="AB64" s="230">
        <v>0</v>
      </c>
      <c r="AC64" s="230">
        <v>0</v>
      </c>
      <c r="AD64" s="231">
        <v>0</v>
      </c>
      <c r="AE64" s="230">
        <v>0</v>
      </c>
      <c r="AF64" s="230">
        <v>0</v>
      </c>
      <c r="AG64" s="230">
        <v>0</v>
      </c>
      <c r="AH64" s="231">
        <v>0</v>
      </c>
      <c r="AI64" s="230">
        <v>0</v>
      </c>
      <c r="AJ64" s="230">
        <v>0</v>
      </c>
      <c r="AK64" s="231">
        <v>0</v>
      </c>
      <c r="AL64" s="230">
        <f t="shared" si="51"/>
        <v>0</v>
      </c>
      <c r="AM64" s="230">
        <f t="shared" si="52"/>
        <v>-1074.385</v>
      </c>
      <c r="AN64" s="230">
        <f t="shared" si="53"/>
        <v>0</v>
      </c>
      <c r="AO64" s="230">
        <f t="shared" si="54"/>
        <v>72</v>
      </c>
      <c r="AP64" s="230">
        <f t="shared" si="55"/>
        <v>0</v>
      </c>
      <c r="AQ64" s="230">
        <f t="shared" si="56"/>
        <v>0</v>
      </c>
      <c r="AR64" s="230">
        <f t="shared" si="57"/>
        <v>0</v>
      </c>
      <c r="AS64" s="230">
        <f t="shared" si="41"/>
        <v>0</v>
      </c>
      <c r="AT64" s="230">
        <f t="shared" si="37"/>
        <v>0</v>
      </c>
    </row>
    <row r="65" spans="1:46" s="220" customFormat="1" x14ac:dyDescent="0.25">
      <c r="A65" s="234" t="s">
        <v>250</v>
      </c>
      <c r="B65" s="438" t="s">
        <v>268</v>
      </c>
      <c r="C65" s="236">
        <v>0</v>
      </c>
      <c r="D65" s="237">
        <v>0</v>
      </c>
      <c r="E65" s="237">
        <v>0</v>
      </c>
      <c r="F65" s="241">
        <v>0</v>
      </c>
      <c r="G65" s="237">
        <v>0</v>
      </c>
      <c r="H65" s="237">
        <v>0</v>
      </c>
      <c r="I65" s="238">
        <v>0</v>
      </c>
      <c r="J65" s="239">
        <v>0</v>
      </c>
      <c r="K65" s="237">
        <v>0</v>
      </c>
      <c r="L65" s="237">
        <v>0</v>
      </c>
      <c r="M65" s="237">
        <v>0</v>
      </c>
      <c r="N65" s="241">
        <v>0</v>
      </c>
      <c r="O65" s="238">
        <v>1500</v>
      </c>
      <c r="P65" s="237">
        <v>0</v>
      </c>
      <c r="Q65" s="237">
        <v>0</v>
      </c>
      <c r="R65" s="241">
        <v>-1500</v>
      </c>
      <c r="S65" s="237">
        <v>0</v>
      </c>
      <c r="T65" s="238">
        <v>0</v>
      </c>
      <c r="U65" s="238">
        <v>0</v>
      </c>
      <c r="V65" s="239">
        <v>0</v>
      </c>
      <c r="W65" s="238">
        <v>0</v>
      </c>
      <c r="X65" s="238">
        <v>0</v>
      </c>
      <c r="Y65" s="238">
        <v>0</v>
      </c>
      <c r="Z65" s="239">
        <v>0</v>
      </c>
      <c r="AA65" s="238">
        <v>0</v>
      </c>
      <c r="AB65" s="238">
        <v>0</v>
      </c>
      <c r="AC65" s="238">
        <v>0</v>
      </c>
      <c r="AD65" s="239">
        <v>0</v>
      </c>
      <c r="AE65" s="238">
        <v>0</v>
      </c>
      <c r="AF65" s="238">
        <v>0</v>
      </c>
      <c r="AG65" s="238">
        <v>0</v>
      </c>
      <c r="AH65" s="239">
        <v>0</v>
      </c>
      <c r="AI65" s="238">
        <v>0</v>
      </c>
      <c r="AJ65" s="238">
        <v>0</v>
      </c>
      <c r="AK65" s="239">
        <v>0</v>
      </c>
      <c r="AL65" s="238">
        <f t="shared" si="51"/>
        <v>0</v>
      </c>
      <c r="AM65" s="238">
        <f t="shared" si="52"/>
        <v>0</v>
      </c>
      <c r="AN65" s="238">
        <f t="shared" si="53"/>
        <v>0</v>
      </c>
      <c r="AO65" s="238">
        <f t="shared" si="54"/>
        <v>0</v>
      </c>
      <c r="AP65" s="238">
        <f t="shared" si="55"/>
        <v>0</v>
      </c>
      <c r="AQ65" s="238">
        <f t="shared" si="56"/>
        <v>0</v>
      </c>
      <c r="AR65" s="238">
        <f t="shared" si="57"/>
        <v>0</v>
      </c>
      <c r="AS65" s="238">
        <f t="shared" si="41"/>
        <v>0</v>
      </c>
      <c r="AT65" s="238">
        <f t="shared" si="37"/>
        <v>0</v>
      </c>
    </row>
    <row r="66" spans="1:46" s="242" customFormat="1" x14ac:dyDescent="0.25">
      <c r="A66" s="226" t="s">
        <v>252</v>
      </c>
      <c r="B66" s="227" t="s">
        <v>251</v>
      </c>
      <c r="C66" s="228">
        <v>0</v>
      </c>
      <c r="D66" s="229">
        <v>0</v>
      </c>
      <c r="E66" s="230">
        <v>0</v>
      </c>
      <c r="F66" s="231">
        <v>0</v>
      </c>
      <c r="G66" s="229">
        <v>0</v>
      </c>
      <c r="H66" s="229">
        <v>5063.2920000000004</v>
      </c>
      <c r="I66" s="230">
        <v>-3638.2920000000004</v>
      </c>
      <c r="J66" s="231">
        <v>2690.3220000000001</v>
      </c>
      <c r="K66" s="232">
        <v>0</v>
      </c>
      <c r="L66" s="230">
        <v>-947.08600000000001</v>
      </c>
      <c r="M66" s="230">
        <v>-460.25399999999991</v>
      </c>
      <c r="N66" s="231">
        <v>-401.13200000000006</v>
      </c>
      <c r="O66" s="230">
        <v>-584</v>
      </c>
      <c r="P66" s="232">
        <v>221</v>
      </c>
      <c r="Q66" s="232">
        <v>-501</v>
      </c>
      <c r="R66" s="233">
        <v>864</v>
      </c>
      <c r="S66" s="229">
        <v>0</v>
      </c>
      <c r="T66" s="230">
        <v>-2447</v>
      </c>
      <c r="U66" s="230">
        <v>-522</v>
      </c>
      <c r="V66" s="231">
        <v>2969</v>
      </c>
      <c r="W66" s="230">
        <v>0</v>
      </c>
      <c r="X66" s="230">
        <v>0</v>
      </c>
      <c r="Y66" s="230">
        <v>0</v>
      </c>
      <c r="Z66" s="231">
        <v>0</v>
      </c>
      <c r="AA66" s="230">
        <v>0</v>
      </c>
      <c r="AB66" s="230">
        <v>0</v>
      </c>
      <c r="AC66" s="230">
        <v>0</v>
      </c>
      <c r="AD66" s="231">
        <v>0</v>
      </c>
      <c r="AE66" s="230">
        <v>0</v>
      </c>
      <c r="AF66" s="230">
        <v>0</v>
      </c>
      <c r="AG66" s="230">
        <v>0</v>
      </c>
      <c r="AH66" s="231">
        <v>0</v>
      </c>
      <c r="AI66" s="230">
        <v>0</v>
      </c>
      <c r="AJ66" s="230">
        <v>0</v>
      </c>
      <c r="AK66" s="231">
        <v>0</v>
      </c>
      <c r="AL66" s="230">
        <f t="shared" si="51"/>
        <v>0</v>
      </c>
      <c r="AM66" s="230">
        <f t="shared" si="52"/>
        <v>4115.3220000000001</v>
      </c>
      <c r="AN66" s="230">
        <f t="shared" si="53"/>
        <v>-1808.472</v>
      </c>
      <c r="AO66" s="230">
        <f t="shared" si="54"/>
        <v>0</v>
      </c>
      <c r="AP66" s="230">
        <f t="shared" si="55"/>
        <v>0</v>
      </c>
      <c r="AQ66" s="230">
        <f t="shared" si="56"/>
        <v>0</v>
      </c>
      <c r="AR66" s="230">
        <f t="shared" si="57"/>
        <v>0</v>
      </c>
      <c r="AS66" s="230">
        <f t="shared" si="41"/>
        <v>0</v>
      </c>
      <c r="AT66" s="230">
        <f t="shared" si="37"/>
        <v>0</v>
      </c>
    </row>
    <row r="67" spans="1:46" s="220" customFormat="1" x14ac:dyDescent="0.25">
      <c r="A67" s="234" t="s">
        <v>269</v>
      </c>
      <c r="B67" s="438" t="s">
        <v>270</v>
      </c>
      <c r="C67" s="236">
        <v>0</v>
      </c>
      <c r="D67" s="237">
        <v>0</v>
      </c>
      <c r="E67" s="237">
        <v>0</v>
      </c>
      <c r="F67" s="241">
        <v>0</v>
      </c>
      <c r="G67" s="237">
        <v>39655.163</v>
      </c>
      <c r="H67" s="237">
        <v>0</v>
      </c>
      <c r="I67" s="238">
        <v>410.08000000000175</v>
      </c>
      <c r="J67" s="239">
        <v>0</v>
      </c>
      <c r="K67" s="237">
        <v>0</v>
      </c>
      <c r="L67" s="237">
        <v>0</v>
      </c>
      <c r="M67" s="237">
        <v>0</v>
      </c>
      <c r="N67" s="241">
        <v>0</v>
      </c>
      <c r="O67" s="238">
        <v>0</v>
      </c>
      <c r="P67" s="237">
        <v>0</v>
      </c>
      <c r="Q67" s="237">
        <v>0</v>
      </c>
      <c r="R67" s="241">
        <v>0</v>
      </c>
      <c r="S67" s="237">
        <v>0</v>
      </c>
      <c r="T67" s="238">
        <v>0</v>
      </c>
      <c r="U67" s="238">
        <v>0</v>
      </c>
      <c r="V67" s="239">
        <v>0</v>
      </c>
      <c r="W67" s="238">
        <v>0</v>
      </c>
      <c r="X67" s="238">
        <v>0</v>
      </c>
      <c r="Y67" s="238">
        <v>0</v>
      </c>
      <c r="Z67" s="239">
        <v>0</v>
      </c>
      <c r="AA67" s="238">
        <v>0</v>
      </c>
      <c r="AB67" s="238">
        <v>0</v>
      </c>
      <c r="AC67" s="238">
        <v>0</v>
      </c>
      <c r="AD67" s="239">
        <v>0</v>
      </c>
      <c r="AE67" s="238">
        <v>0</v>
      </c>
      <c r="AF67" s="238">
        <v>0</v>
      </c>
      <c r="AG67" s="238">
        <v>340542</v>
      </c>
      <c r="AH67" s="239">
        <v>321</v>
      </c>
      <c r="AI67" s="238">
        <v>0</v>
      </c>
      <c r="AJ67" s="238">
        <v>0</v>
      </c>
      <c r="AK67" s="239">
        <v>0</v>
      </c>
      <c r="AL67" s="238">
        <f t="shared" si="51"/>
        <v>0</v>
      </c>
      <c r="AM67" s="238">
        <f t="shared" si="52"/>
        <v>40065.243000000002</v>
      </c>
      <c r="AN67" s="238">
        <f t="shared" si="53"/>
        <v>0</v>
      </c>
      <c r="AO67" s="238">
        <f t="shared" si="54"/>
        <v>0</v>
      </c>
      <c r="AP67" s="238">
        <f t="shared" si="55"/>
        <v>0</v>
      </c>
      <c r="AQ67" s="238">
        <f t="shared" si="56"/>
        <v>0</v>
      </c>
      <c r="AR67" s="238">
        <f t="shared" si="57"/>
        <v>0</v>
      </c>
      <c r="AS67" s="238">
        <f t="shared" si="41"/>
        <v>340863</v>
      </c>
      <c r="AT67" s="238">
        <f t="shared" si="37"/>
        <v>0</v>
      </c>
    </row>
    <row r="68" spans="1:46" s="242" customFormat="1" x14ac:dyDescent="0.25">
      <c r="A68" s="226" t="s">
        <v>271</v>
      </c>
      <c r="B68" s="227" t="s">
        <v>272</v>
      </c>
      <c r="C68" s="228">
        <v>0</v>
      </c>
      <c r="D68" s="229">
        <v>0</v>
      </c>
      <c r="E68" s="230">
        <v>0</v>
      </c>
      <c r="F68" s="231">
        <v>0</v>
      </c>
      <c r="G68" s="229">
        <v>-769.41099999999994</v>
      </c>
      <c r="H68" s="229">
        <v>10.631999999999948</v>
      </c>
      <c r="I68" s="230">
        <v>0</v>
      </c>
      <c r="J68" s="231">
        <v>0</v>
      </c>
      <c r="K68" s="232">
        <v>0</v>
      </c>
      <c r="L68" s="230">
        <v>0</v>
      </c>
      <c r="M68" s="230">
        <v>0</v>
      </c>
      <c r="N68" s="231">
        <v>0</v>
      </c>
      <c r="O68" s="230">
        <v>0</v>
      </c>
      <c r="P68" s="232">
        <v>0</v>
      </c>
      <c r="Q68" s="232">
        <v>0</v>
      </c>
      <c r="R68" s="233">
        <v>0</v>
      </c>
      <c r="S68" s="229">
        <v>0</v>
      </c>
      <c r="T68" s="230">
        <v>0</v>
      </c>
      <c r="U68" s="230">
        <v>0</v>
      </c>
      <c r="V68" s="231">
        <v>0</v>
      </c>
      <c r="W68" s="230">
        <v>0</v>
      </c>
      <c r="X68" s="230">
        <v>0</v>
      </c>
      <c r="Y68" s="230">
        <v>0</v>
      </c>
      <c r="Z68" s="231">
        <v>0</v>
      </c>
      <c r="AA68" s="230">
        <v>0</v>
      </c>
      <c r="AB68" s="230">
        <v>0</v>
      </c>
      <c r="AC68" s="230">
        <v>0</v>
      </c>
      <c r="AD68" s="231">
        <v>0</v>
      </c>
      <c r="AE68" s="230">
        <v>0</v>
      </c>
      <c r="AF68" s="230">
        <v>0</v>
      </c>
      <c r="AG68" s="230">
        <v>0</v>
      </c>
      <c r="AH68" s="231">
        <v>0</v>
      </c>
      <c r="AI68" s="230">
        <v>0</v>
      </c>
      <c r="AJ68" s="230">
        <v>0</v>
      </c>
      <c r="AK68" s="231">
        <v>0</v>
      </c>
      <c r="AL68" s="230">
        <f t="shared" si="51"/>
        <v>0</v>
      </c>
      <c r="AM68" s="230">
        <f t="shared" si="52"/>
        <v>-758.779</v>
      </c>
      <c r="AN68" s="230">
        <f t="shared" si="53"/>
        <v>0</v>
      </c>
      <c r="AO68" s="230">
        <f t="shared" si="54"/>
        <v>0</v>
      </c>
      <c r="AP68" s="230">
        <f t="shared" si="55"/>
        <v>0</v>
      </c>
      <c r="AQ68" s="230">
        <f t="shared" si="56"/>
        <v>0</v>
      </c>
      <c r="AR68" s="230">
        <f t="shared" si="57"/>
        <v>0</v>
      </c>
      <c r="AS68" s="230">
        <f t="shared" si="41"/>
        <v>0</v>
      </c>
      <c r="AT68" s="230">
        <f t="shared" si="37"/>
        <v>0</v>
      </c>
    </row>
    <row r="69" spans="1:46" s="220" customFormat="1" x14ac:dyDescent="0.25">
      <c r="A69" s="234" t="s">
        <v>273</v>
      </c>
      <c r="B69" s="438" t="s">
        <v>274</v>
      </c>
      <c r="C69" s="236">
        <v>0</v>
      </c>
      <c r="D69" s="237">
        <v>0</v>
      </c>
      <c r="E69" s="237">
        <v>0</v>
      </c>
      <c r="F69" s="241">
        <v>0</v>
      </c>
      <c r="G69" s="237">
        <v>-1952.5329999999999</v>
      </c>
      <c r="H69" s="237">
        <v>0</v>
      </c>
      <c r="I69" s="238">
        <v>0</v>
      </c>
      <c r="J69" s="239">
        <v>0</v>
      </c>
      <c r="K69" s="237">
        <v>0</v>
      </c>
      <c r="L69" s="237">
        <v>0</v>
      </c>
      <c r="M69" s="237">
        <v>0</v>
      </c>
      <c r="N69" s="241">
        <v>0</v>
      </c>
      <c r="O69" s="238">
        <v>0</v>
      </c>
      <c r="P69" s="237">
        <v>0</v>
      </c>
      <c r="Q69" s="237">
        <v>0</v>
      </c>
      <c r="R69" s="241">
        <v>0</v>
      </c>
      <c r="S69" s="237">
        <v>0</v>
      </c>
      <c r="T69" s="238">
        <v>0</v>
      </c>
      <c r="U69" s="238">
        <v>0</v>
      </c>
      <c r="V69" s="239">
        <v>0</v>
      </c>
      <c r="W69" s="238">
        <v>0</v>
      </c>
      <c r="X69" s="238">
        <v>0</v>
      </c>
      <c r="Y69" s="238">
        <v>0</v>
      </c>
      <c r="Z69" s="239">
        <v>0</v>
      </c>
      <c r="AA69" s="238">
        <v>0</v>
      </c>
      <c r="AB69" s="238">
        <v>0</v>
      </c>
      <c r="AC69" s="238">
        <v>0</v>
      </c>
      <c r="AD69" s="239">
        <v>0</v>
      </c>
      <c r="AE69" s="238">
        <v>0</v>
      </c>
      <c r="AF69" s="238">
        <v>0</v>
      </c>
      <c r="AG69" s="238">
        <v>0</v>
      </c>
      <c r="AH69" s="239">
        <v>0</v>
      </c>
      <c r="AI69" s="238">
        <v>0</v>
      </c>
      <c r="AJ69" s="238">
        <v>-142</v>
      </c>
      <c r="AK69" s="239">
        <v>16</v>
      </c>
      <c r="AL69" s="238">
        <f t="shared" si="51"/>
        <v>0</v>
      </c>
      <c r="AM69" s="238">
        <f t="shared" si="52"/>
        <v>-1952.5329999999999</v>
      </c>
      <c r="AN69" s="238">
        <f t="shared" si="53"/>
        <v>0</v>
      </c>
      <c r="AO69" s="238">
        <f t="shared" si="54"/>
        <v>0</v>
      </c>
      <c r="AP69" s="238">
        <f t="shared" si="55"/>
        <v>0</v>
      </c>
      <c r="AQ69" s="238">
        <f t="shared" si="56"/>
        <v>0</v>
      </c>
      <c r="AR69" s="238">
        <f t="shared" si="57"/>
        <v>0</v>
      </c>
      <c r="AS69" s="238">
        <f t="shared" si="41"/>
        <v>0</v>
      </c>
      <c r="AT69" s="238">
        <f t="shared" si="37"/>
        <v>-126</v>
      </c>
    </row>
    <row r="70" spans="1:46" s="242" customFormat="1" x14ac:dyDescent="0.25">
      <c r="A70" s="226" t="s">
        <v>275</v>
      </c>
      <c r="B70" s="227" t="s">
        <v>276</v>
      </c>
      <c r="C70" s="228">
        <v>0</v>
      </c>
      <c r="D70" s="229">
        <v>0</v>
      </c>
      <c r="E70" s="230">
        <v>0</v>
      </c>
      <c r="F70" s="231">
        <v>0</v>
      </c>
      <c r="G70" s="229">
        <v>0</v>
      </c>
      <c r="H70" s="229">
        <v>0</v>
      </c>
      <c r="I70" s="230">
        <v>0</v>
      </c>
      <c r="J70" s="231">
        <v>0</v>
      </c>
      <c r="K70" s="232">
        <v>0</v>
      </c>
      <c r="L70" s="230">
        <v>0</v>
      </c>
      <c r="M70" s="230">
        <v>0</v>
      </c>
      <c r="N70" s="231">
        <v>0</v>
      </c>
      <c r="O70" s="230">
        <v>0</v>
      </c>
      <c r="P70" s="232">
        <v>0</v>
      </c>
      <c r="Q70" s="232">
        <v>0</v>
      </c>
      <c r="R70" s="233">
        <v>0</v>
      </c>
      <c r="S70" s="229">
        <v>0</v>
      </c>
      <c r="T70" s="230">
        <v>0</v>
      </c>
      <c r="U70" s="230">
        <v>0</v>
      </c>
      <c r="V70" s="231">
        <v>0</v>
      </c>
      <c r="W70" s="230">
        <v>0</v>
      </c>
      <c r="X70" s="230">
        <v>0</v>
      </c>
      <c r="Y70" s="230">
        <v>0</v>
      </c>
      <c r="Z70" s="231">
        <v>0</v>
      </c>
      <c r="AA70" s="230">
        <v>0</v>
      </c>
      <c r="AB70" s="230">
        <v>0</v>
      </c>
      <c r="AC70" s="230">
        <v>0</v>
      </c>
      <c r="AD70" s="231">
        <v>0</v>
      </c>
      <c r="AE70" s="230">
        <v>0</v>
      </c>
      <c r="AF70" s="230">
        <v>0</v>
      </c>
      <c r="AG70" s="230">
        <v>0</v>
      </c>
      <c r="AH70" s="231">
        <v>0</v>
      </c>
      <c r="AI70" s="230">
        <v>0</v>
      </c>
      <c r="AJ70" s="230">
        <v>0</v>
      </c>
      <c r="AK70" s="231">
        <v>0</v>
      </c>
      <c r="AL70" s="230">
        <f t="shared" si="51"/>
        <v>0</v>
      </c>
      <c r="AM70" s="230">
        <f t="shared" si="52"/>
        <v>0</v>
      </c>
      <c r="AN70" s="230">
        <f t="shared" si="53"/>
        <v>0</v>
      </c>
      <c r="AO70" s="230">
        <f t="shared" si="54"/>
        <v>0</v>
      </c>
      <c r="AP70" s="230">
        <f t="shared" si="55"/>
        <v>0</v>
      </c>
      <c r="AQ70" s="230">
        <f t="shared" si="56"/>
        <v>0</v>
      </c>
      <c r="AR70" s="230">
        <f t="shared" si="57"/>
        <v>0</v>
      </c>
      <c r="AS70" s="230">
        <f t="shared" si="41"/>
        <v>0</v>
      </c>
      <c r="AT70" s="230">
        <f t="shared" si="37"/>
        <v>0</v>
      </c>
    </row>
    <row r="71" spans="1:46" s="221" customFormat="1" ht="27" x14ac:dyDescent="0.25">
      <c r="A71" s="212" t="s">
        <v>408</v>
      </c>
      <c r="B71" s="213" t="s">
        <v>414</v>
      </c>
      <c r="C71" s="214">
        <f t="shared" ref="C71:AH71" si="58">SUM(C55:C70)</f>
        <v>-1635.8610000000001</v>
      </c>
      <c r="D71" s="215">
        <f t="shared" si="58"/>
        <v>-2788.192</v>
      </c>
      <c r="E71" s="216">
        <f t="shared" si="58"/>
        <v>-601.05400000000009</v>
      </c>
      <c r="F71" s="219">
        <f t="shared" si="58"/>
        <v>7213.7840000000006</v>
      </c>
      <c r="G71" s="215">
        <f t="shared" si="58"/>
        <v>32052.909000000003</v>
      </c>
      <c r="H71" s="215">
        <f t="shared" si="58"/>
        <v>4435.9219999999996</v>
      </c>
      <c r="I71" s="218">
        <f t="shared" si="58"/>
        <v>-3938.8939999999984</v>
      </c>
      <c r="J71" s="219">
        <f t="shared" si="58"/>
        <v>3709.0200000000004</v>
      </c>
      <c r="K71" s="215">
        <f t="shared" si="58"/>
        <v>-388.94400000000002</v>
      </c>
      <c r="L71" s="218">
        <f t="shared" si="58"/>
        <v>-6348.7290000000003</v>
      </c>
      <c r="M71" s="218">
        <f t="shared" si="58"/>
        <v>-1084.5169999999998</v>
      </c>
      <c r="N71" s="219">
        <f t="shared" si="58"/>
        <v>-663.16399999999999</v>
      </c>
      <c r="O71" s="216">
        <f t="shared" si="58"/>
        <v>4598</v>
      </c>
      <c r="P71" s="218">
        <f t="shared" si="58"/>
        <v>-3414</v>
      </c>
      <c r="Q71" s="218">
        <f t="shared" si="58"/>
        <v>6212</v>
      </c>
      <c r="R71" s="219">
        <f t="shared" si="58"/>
        <v>-3954</v>
      </c>
      <c r="S71" s="218">
        <f t="shared" si="58"/>
        <v>-621</v>
      </c>
      <c r="T71" s="218">
        <f t="shared" si="58"/>
        <v>-4196</v>
      </c>
      <c r="U71" s="218">
        <f t="shared" si="58"/>
        <v>1792</v>
      </c>
      <c r="V71" s="219">
        <f t="shared" si="58"/>
        <v>4377</v>
      </c>
      <c r="W71" s="218">
        <f t="shared" si="58"/>
        <v>-2054</v>
      </c>
      <c r="X71" s="218">
        <f t="shared" si="58"/>
        <v>519</v>
      </c>
      <c r="Y71" s="218">
        <f t="shared" si="58"/>
        <v>-1760</v>
      </c>
      <c r="Z71" s="219">
        <f t="shared" si="58"/>
        <v>5048</v>
      </c>
      <c r="AA71" s="435">
        <f t="shared" si="58"/>
        <v>-4619</v>
      </c>
      <c r="AB71" s="218">
        <f t="shared" si="58"/>
        <v>4946</v>
      </c>
      <c r="AC71" s="218">
        <f t="shared" si="58"/>
        <v>-1099</v>
      </c>
      <c r="AD71" s="219">
        <f t="shared" si="58"/>
        <v>-729</v>
      </c>
      <c r="AE71" s="218">
        <f t="shared" si="58"/>
        <v>32705</v>
      </c>
      <c r="AF71" s="218">
        <f t="shared" si="58"/>
        <v>23686</v>
      </c>
      <c r="AG71" s="218">
        <f t="shared" si="58"/>
        <v>334801</v>
      </c>
      <c r="AH71" s="219">
        <f t="shared" si="58"/>
        <v>654</v>
      </c>
      <c r="AI71" s="218">
        <f t="shared" ref="AI71:AK71" si="59">SUM(AI55:AI70)</f>
        <v>-11751</v>
      </c>
      <c r="AJ71" s="218">
        <f t="shared" si="59"/>
        <v>-6458</v>
      </c>
      <c r="AK71" s="219">
        <f t="shared" si="59"/>
        <v>-5431</v>
      </c>
      <c r="AL71" s="218">
        <f t="shared" si="51"/>
        <v>2188.6770000000006</v>
      </c>
      <c r="AM71" s="218">
        <f t="shared" si="52"/>
        <v>36258.957000000009</v>
      </c>
      <c r="AN71" s="218">
        <f t="shared" si="53"/>
        <v>-8485.3540000000012</v>
      </c>
      <c r="AO71" s="218">
        <f t="shared" si="54"/>
        <v>3442</v>
      </c>
      <c r="AP71" s="218">
        <f t="shared" si="55"/>
        <v>1352</v>
      </c>
      <c r="AQ71" s="218">
        <f t="shared" si="56"/>
        <v>1753</v>
      </c>
      <c r="AR71" s="218">
        <f t="shared" si="57"/>
        <v>-1501</v>
      </c>
      <c r="AS71" s="218">
        <f t="shared" si="41"/>
        <v>391846</v>
      </c>
      <c r="AT71" s="218">
        <f t="shared" ref="AT71:AT73" si="60">SUM(AI71:AK71)</f>
        <v>-23640</v>
      </c>
    </row>
    <row r="72" spans="1:46" s="248" customFormat="1" x14ac:dyDescent="0.25">
      <c r="A72" s="249"/>
      <c r="B72" s="246"/>
      <c r="C72" s="250"/>
      <c r="D72" s="250"/>
      <c r="E72" s="250"/>
      <c r="F72" s="250"/>
      <c r="G72" s="250"/>
      <c r="H72" s="250"/>
      <c r="I72" s="250"/>
      <c r="J72" s="250"/>
      <c r="K72" s="250"/>
      <c r="L72" s="251"/>
      <c r="M72" s="250"/>
      <c r="N72" s="250"/>
      <c r="O72" s="250"/>
      <c r="P72" s="251"/>
      <c r="Q72" s="250"/>
      <c r="R72" s="250"/>
      <c r="S72" s="250"/>
      <c r="T72" s="252"/>
      <c r="U72" s="252"/>
      <c r="V72" s="252"/>
      <c r="W72" s="252"/>
      <c r="X72" s="252"/>
      <c r="Y72" s="252"/>
      <c r="Z72" s="252"/>
      <c r="AA72" s="252"/>
      <c r="AB72" s="252"/>
      <c r="AC72" s="252"/>
      <c r="AD72" s="252"/>
      <c r="AE72" s="252"/>
      <c r="AF72" s="252"/>
      <c r="AG72" s="252"/>
      <c r="AH72" s="252"/>
      <c r="AI72" s="252"/>
      <c r="AJ72" s="252"/>
      <c r="AK72" s="252"/>
      <c r="AL72" s="252"/>
      <c r="AM72" s="252"/>
      <c r="AN72" s="252"/>
      <c r="AO72" s="252"/>
      <c r="AP72" s="252"/>
      <c r="AQ72" s="252"/>
      <c r="AR72" s="252"/>
      <c r="AS72" s="252"/>
      <c r="AT72" s="252"/>
    </row>
    <row r="73" spans="1:46" s="221" customFormat="1" x14ac:dyDescent="0.25">
      <c r="A73" s="212" t="s">
        <v>409</v>
      </c>
      <c r="B73" s="213" t="s">
        <v>327</v>
      </c>
      <c r="C73" s="214">
        <f t="shared" ref="C73:AH73" si="61">C71+C54+C36</f>
        <v>-941.99200000000019</v>
      </c>
      <c r="D73" s="215">
        <f t="shared" si="61"/>
        <v>2025.5670000000002</v>
      </c>
      <c r="E73" s="216">
        <f t="shared" si="61"/>
        <v>2894.7810000000004</v>
      </c>
      <c r="F73" s="217">
        <f t="shared" si="61"/>
        <v>8389.8310000000019</v>
      </c>
      <c r="G73" s="215">
        <f t="shared" si="61"/>
        <v>32402.843000000001</v>
      </c>
      <c r="H73" s="215">
        <f t="shared" si="61"/>
        <v>-9110.3810000000012</v>
      </c>
      <c r="I73" s="218">
        <f t="shared" si="61"/>
        <v>1439.6050000000018</v>
      </c>
      <c r="J73" s="219">
        <f t="shared" si="61"/>
        <v>3261.5099999999993</v>
      </c>
      <c r="K73" s="215">
        <f t="shared" si="61"/>
        <v>-2522.1179999999999</v>
      </c>
      <c r="L73" s="218">
        <f t="shared" si="61"/>
        <v>-1216.2910000000002</v>
      </c>
      <c r="M73" s="218">
        <f t="shared" si="61"/>
        <v>2455.9780000000019</v>
      </c>
      <c r="N73" s="219">
        <f t="shared" si="61"/>
        <v>3241.5599999999977</v>
      </c>
      <c r="O73" s="216">
        <f t="shared" si="61"/>
        <v>2335</v>
      </c>
      <c r="P73" s="218">
        <f t="shared" si="61"/>
        <v>-7199</v>
      </c>
      <c r="Q73" s="218">
        <f t="shared" si="61"/>
        <v>10857</v>
      </c>
      <c r="R73" s="219">
        <f t="shared" si="61"/>
        <v>-2226</v>
      </c>
      <c r="S73" s="218">
        <f t="shared" si="61"/>
        <v>2364</v>
      </c>
      <c r="T73" s="218">
        <f t="shared" si="61"/>
        <v>2660</v>
      </c>
      <c r="U73" s="218">
        <f t="shared" si="61"/>
        <v>6675</v>
      </c>
      <c r="V73" s="219">
        <f t="shared" si="61"/>
        <v>-33166</v>
      </c>
      <c r="W73" s="218">
        <f t="shared" si="61"/>
        <v>-2743</v>
      </c>
      <c r="X73" s="218">
        <f t="shared" si="61"/>
        <v>-2720</v>
      </c>
      <c r="Y73" s="218">
        <f t="shared" si="61"/>
        <v>-363</v>
      </c>
      <c r="Z73" s="219">
        <f t="shared" si="61"/>
        <v>9422</v>
      </c>
      <c r="AA73" s="218">
        <f t="shared" si="61"/>
        <v>-7131</v>
      </c>
      <c r="AB73" s="218">
        <f t="shared" si="61"/>
        <v>1846</v>
      </c>
      <c r="AC73" s="218">
        <f t="shared" si="61"/>
        <v>678</v>
      </c>
      <c r="AD73" s="219">
        <f t="shared" si="61"/>
        <v>643</v>
      </c>
      <c r="AE73" s="218">
        <f t="shared" si="61"/>
        <v>-1438</v>
      </c>
      <c r="AF73" s="218">
        <f t="shared" si="61"/>
        <v>690</v>
      </c>
      <c r="AG73" s="218">
        <f t="shared" si="61"/>
        <v>342572</v>
      </c>
      <c r="AH73" s="219">
        <f t="shared" si="61"/>
        <v>-2876</v>
      </c>
      <c r="AI73" s="435">
        <f t="shared" ref="AI73:AK73" si="62">AI71+AI54+AI36</f>
        <v>-24068</v>
      </c>
      <c r="AJ73" s="218">
        <f t="shared" si="62"/>
        <v>-4624</v>
      </c>
      <c r="AK73" s="219">
        <f t="shared" si="62"/>
        <v>11655</v>
      </c>
      <c r="AL73" s="218">
        <f>SUM(C73:F73)</f>
        <v>12368.187000000002</v>
      </c>
      <c r="AM73" s="218">
        <f>SUM(G73:J73)</f>
        <v>27993.577000000001</v>
      </c>
      <c r="AN73" s="218">
        <f>SUM(K73:N73)</f>
        <v>1959.1289999999995</v>
      </c>
      <c r="AO73" s="218">
        <f>SUM(O73:R73)</f>
        <v>3767</v>
      </c>
      <c r="AP73" s="218">
        <f>SUM(S73:V73)</f>
        <v>-21467</v>
      </c>
      <c r="AQ73" s="218">
        <f>SUM(W73:Z73)</f>
        <v>3596</v>
      </c>
      <c r="AR73" s="218">
        <f>SUM(AA73:AD73)</f>
        <v>-3964</v>
      </c>
      <c r="AS73" s="218">
        <f>SUM(AE73:AH73)</f>
        <v>338948</v>
      </c>
      <c r="AT73" s="218">
        <f t="shared" si="60"/>
        <v>-17037</v>
      </c>
    </row>
    <row r="74" spans="1:46" x14ac:dyDescent="0.25">
      <c r="A74" s="253"/>
      <c r="B74" s="254"/>
      <c r="C74" s="255"/>
      <c r="D74" s="255"/>
      <c r="E74" s="255"/>
      <c r="F74" s="255"/>
      <c r="G74" s="255"/>
      <c r="H74" s="255"/>
      <c r="I74" s="255"/>
      <c r="J74" s="255"/>
      <c r="K74" s="255"/>
      <c r="L74" s="255"/>
      <c r="M74" s="255"/>
      <c r="N74" s="255"/>
      <c r="O74" s="255"/>
      <c r="P74" s="255"/>
      <c r="Q74" s="255"/>
      <c r="R74" s="255"/>
      <c r="S74" s="255"/>
      <c r="T74" s="255"/>
      <c r="U74" s="255"/>
      <c r="V74" s="255"/>
      <c r="W74" s="255"/>
      <c r="X74" s="255"/>
      <c r="Y74" s="255"/>
      <c r="Z74" s="255"/>
      <c r="AA74" s="255"/>
      <c r="AB74" s="255"/>
      <c r="AC74" s="255"/>
      <c r="AD74" s="255"/>
      <c r="AE74" s="255"/>
      <c r="AF74" s="256"/>
      <c r="AG74" s="256"/>
      <c r="AH74" s="256"/>
      <c r="AL74" s="256"/>
      <c r="AM74" s="256"/>
      <c r="AN74" s="256"/>
      <c r="AO74" s="256"/>
      <c r="AP74" s="256"/>
      <c r="AQ74" s="256"/>
      <c r="AR74" s="256"/>
      <c r="AS74" s="256"/>
    </row>
    <row r="75" spans="1:46" x14ac:dyDescent="0.25">
      <c r="C75" s="259"/>
      <c r="AB75" s="248"/>
      <c r="AC75" s="248"/>
    </row>
    <row r="76" spans="1:46" x14ac:dyDescent="0.25">
      <c r="AB76" s="248"/>
      <c r="AC76" s="248"/>
    </row>
    <row r="77" spans="1:46" x14ac:dyDescent="0.25">
      <c r="AB77" s="248"/>
      <c r="AC77" s="248"/>
    </row>
    <row r="78" spans="1:46" x14ac:dyDescent="0.25">
      <c r="AB78" s="248"/>
      <c r="AC78" s="248"/>
    </row>
    <row r="79" spans="1:46" x14ac:dyDescent="0.25">
      <c r="AB79" s="248"/>
      <c r="AC79" s="248"/>
    </row>
    <row r="80" spans="1:46" x14ac:dyDescent="0.25">
      <c r="AB80" s="248"/>
      <c r="AC80" s="248"/>
    </row>
    <row r="81" spans="28:29" x14ac:dyDescent="0.25">
      <c r="AB81" s="248"/>
      <c r="AC81" s="248"/>
    </row>
    <row r="82" spans="28:29" x14ac:dyDescent="0.25">
      <c r="AB82" s="248"/>
      <c r="AC82" s="248"/>
    </row>
    <row r="83" spans="28:29" x14ac:dyDescent="0.25">
      <c r="AB83" s="248"/>
      <c r="AC83" s="248"/>
    </row>
    <row r="84" spans="28:29" x14ac:dyDescent="0.25">
      <c r="AB84" s="248"/>
      <c r="AC84" s="248"/>
    </row>
    <row r="85" spans="28:29" x14ac:dyDescent="0.25">
      <c r="AB85" s="248"/>
      <c r="AC85" s="248"/>
    </row>
    <row r="86" spans="28:29" x14ac:dyDescent="0.25">
      <c r="AB86" s="248"/>
      <c r="AC86" s="248"/>
    </row>
    <row r="87" spans="28:29" x14ac:dyDescent="0.25">
      <c r="AB87" s="248"/>
      <c r="AC87" s="248"/>
    </row>
    <row r="88" spans="28:29" x14ac:dyDescent="0.25">
      <c r="AB88" s="248"/>
      <c r="AC88" s="248"/>
    </row>
    <row r="89" spans="28:29" x14ac:dyDescent="0.25">
      <c r="AB89" s="248"/>
      <c r="AC89" s="248"/>
    </row>
    <row r="90" spans="28:29" x14ac:dyDescent="0.25">
      <c r="AB90" s="248"/>
      <c r="AC90" s="248"/>
    </row>
    <row r="91" spans="28:29" x14ac:dyDescent="0.25">
      <c r="AB91" s="248"/>
      <c r="AC91" s="248"/>
    </row>
    <row r="92" spans="28:29" x14ac:dyDescent="0.25">
      <c r="AB92" s="248"/>
      <c r="AC92" s="248"/>
    </row>
    <row r="93" spans="28:29" x14ac:dyDescent="0.25">
      <c r="AB93" s="248"/>
      <c r="AC93" s="248"/>
    </row>
    <row r="94" spans="28:29" x14ac:dyDescent="0.25">
      <c r="AB94" s="248"/>
      <c r="AC94" s="248"/>
    </row>
    <row r="95" spans="28:29" x14ac:dyDescent="0.25">
      <c r="AB95" s="248"/>
      <c r="AC95" s="248"/>
    </row>
    <row r="96" spans="28:29" x14ac:dyDescent="0.25">
      <c r="AB96" s="248"/>
      <c r="AC96" s="248"/>
    </row>
    <row r="97" spans="28:29" x14ac:dyDescent="0.25">
      <c r="AB97" s="248"/>
      <c r="AC97" s="248"/>
    </row>
    <row r="98" spans="28:29" x14ac:dyDescent="0.25">
      <c r="AB98" s="248"/>
      <c r="AC98" s="248"/>
    </row>
    <row r="99" spans="28:29" x14ac:dyDescent="0.25">
      <c r="AB99" s="248"/>
      <c r="AC99" s="248"/>
    </row>
    <row r="100" spans="28:29" x14ac:dyDescent="0.25">
      <c r="AB100" s="248"/>
      <c r="AC100" s="248"/>
    </row>
    <row r="101" spans="28:29" x14ac:dyDescent="0.25">
      <c r="AB101" s="248"/>
      <c r="AC101" s="248"/>
    </row>
    <row r="102" spans="28:29" x14ac:dyDescent="0.25">
      <c r="AB102" s="248"/>
      <c r="AC102" s="248"/>
    </row>
    <row r="103" spans="28:29" x14ac:dyDescent="0.25">
      <c r="AB103" s="248"/>
      <c r="AC103" s="248"/>
    </row>
    <row r="104" spans="28:29" x14ac:dyDescent="0.25">
      <c r="AB104" s="248"/>
      <c r="AC104" s="248"/>
    </row>
    <row r="105" spans="28:29" x14ac:dyDescent="0.25">
      <c r="AB105" s="248"/>
      <c r="AC105" s="248"/>
    </row>
    <row r="106" spans="28:29" x14ac:dyDescent="0.25">
      <c r="AB106" s="248"/>
      <c r="AC106" s="248"/>
    </row>
    <row r="107" spans="28:29" x14ac:dyDescent="0.25">
      <c r="AB107" s="248"/>
      <c r="AC107" s="248"/>
    </row>
    <row r="108" spans="28:29" x14ac:dyDescent="0.25">
      <c r="AB108" s="248"/>
      <c r="AC108" s="248"/>
    </row>
    <row r="109" spans="28:29" x14ac:dyDescent="0.25">
      <c r="AB109" s="248"/>
      <c r="AC109" s="248"/>
    </row>
    <row r="110" spans="28:29" x14ac:dyDescent="0.25">
      <c r="AB110" s="248"/>
      <c r="AC110" s="248"/>
    </row>
    <row r="111" spans="28:29" x14ac:dyDescent="0.25">
      <c r="AB111" s="248"/>
      <c r="AC111" s="248"/>
    </row>
    <row r="112" spans="28:29" x14ac:dyDescent="0.25">
      <c r="AB112" s="248"/>
      <c r="AC112" s="248"/>
    </row>
    <row r="113" spans="28:29" x14ac:dyDescent="0.25">
      <c r="AB113" s="248"/>
      <c r="AC113" s="248"/>
    </row>
  </sheetData>
  <dataConsolidate/>
  <pageMargins left="0.7" right="0.7" top="0.75" bottom="0.75" header="0.3" footer="0.3"/>
  <pageSetup paperSize="9" scale="19" orientation="portrait" r:id="rId1"/>
  <ignoredErrors>
    <ignoredError sqref="AL71:AN71 AP71:AQ71 AL36:AQ36 AL64:AQ70 AL20:AP21 AL72:AR73 AL31:AR35 AL37:AR37 AR49:AR50 AR58:AR60 AL49:AQ60 AL61:AR61 AL6:AR6 AL8:AR12 AR20:AR28 AL22:AQ28 AL41:AR47 AL14:AQ19 AR14:AR18 AM3:AQ3 AR52:AR54 AR64:AR71 AL4:AR4 AS3:AT7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SQIA3 (DRE-IncomeStat)</vt:lpstr>
      <vt:lpstr>SNSL3 (DRE-IncomeStat) (bkp)</vt:lpstr>
      <vt:lpstr>SQIA3 (BP-BalanceSheet)</vt:lpstr>
      <vt:lpstr>SQIA3 (DFC_CashFlow)</vt:lpstr>
      <vt:lpstr>'SNSL3 (DRE-IncomeStat) (bkp)'!Area_de_impressao</vt:lpstr>
      <vt:lpstr>'SQIA3 (BP-BalanceSheet)'!Area_de_impressao</vt:lpstr>
      <vt:lpstr>'SQIA3 (DFC_CashFlow)'!Area_de_impressao</vt:lpstr>
      <vt:lpstr>'SQIA3 (DRE-IncomeStat)'!Area_de_impressao</vt:lpstr>
      <vt:lpstr>'SQIA3 (BP-BalanceSheet)'!OLE_LINK3</vt:lpstr>
    </vt:vector>
  </TitlesOfParts>
  <Company>Senior Solution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Leoni</dc:creator>
  <cp:lastModifiedBy>Talles Oliveira</cp:lastModifiedBy>
  <cp:lastPrinted>2018-02-28T23:32:01Z</cp:lastPrinted>
  <dcterms:created xsi:type="dcterms:W3CDTF">2017-05-09T17:01:53Z</dcterms:created>
  <dcterms:modified xsi:type="dcterms:W3CDTF">2020-11-10T22:04:06Z</dcterms:modified>
</cp:coreProperties>
</file>